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766097\Desktop\R07度 申請関係\"/>
    </mc:Choice>
  </mc:AlternateContent>
  <xr:revisionPtr revIDLastSave="0" documentId="13_ncr:1_{EB3EA65C-2551-4DAA-BFE9-634CED0FC115}" xr6:coauthVersionLast="47" xr6:coauthVersionMax="47" xr10:uidLastSave="{00000000-0000-0000-0000-000000000000}"/>
  <bookViews>
    <workbookView xWindow="28680" yWindow="-120" windowWidth="29040" windowHeight="15720" xr2:uid="{2F7E467D-F9ED-497F-895C-37922D62E17C}"/>
  </bookViews>
  <sheets>
    <sheet name="食事申込確定書連絡用紙（３日前の午後３時までに食堂会社へ提出）" sheetId="16" r:id="rId1"/>
    <sheet name="まとめ" sheetId="5" state="hidden" r:id="rId2"/>
    <sheet name="まとめ (2)" sheetId="13" state="hidden" r:id="rId3"/>
  </sheets>
  <definedNames>
    <definedName name="_xlnm.Print_Area" localSheetId="0">'食事申込確定書連絡用紙（３日前の午後３時までに食堂会社へ提出）'!$A$1:$CE$32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Y10" i="16" l="1"/>
  <c r="BV10" i="16"/>
  <c r="BS10" i="16"/>
  <c r="BP10" i="16"/>
  <c r="BM10" i="16"/>
  <c r="BJ10" i="16"/>
  <c r="BG10" i="16"/>
  <c r="BD10" i="16"/>
  <c r="BA10" i="16"/>
  <c r="AX10" i="16"/>
  <c r="BV9" i="16"/>
  <c r="BP9" i="16"/>
  <c r="BJ9" i="16"/>
  <c r="BD9" i="16"/>
  <c r="AX9" i="16"/>
  <c r="AE3" i="5" l="1"/>
  <c r="AF3" i="5"/>
  <c r="AH3" i="5"/>
  <c r="AG3" i="5"/>
  <c r="Z3" i="5"/>
  <c r="Y3" i="5"/>
  <c r="R3" i="5"/>
  <c r="Q3" i="5"/>
  <c r="J3" i="5"/>
  <c r="I3" i="5"/>
  <c r="T3" i="5" l="1"/>
  <c r="AB3" i="5"/>
  <c r="AJ3" i="5"/>
  <c r="L3" i="5"/>
  <c r="S3" i="5"/>
  <c r="AA3" i="5"/>
  <c r="AI3" i="5"/>
  <c r="V3" i="5"/>
  <c r="K3" i="5" l="1"/>
  <c r="M3" i="5"/>
  <c r="AC3" i="5"/>
  <c r="AK3" i="5"/>
  <c r="U3" i="5"/>
  <c r="AO3" i="5"/>
  <c r="AN3" i="5"/>
  <c r="AM3" i="5"/>
  <c r="X3" i="5"/>
  <c r="W3" i="5"/>
  <c r="P3" i="5"/>
  <c r="O3" i="5"/>
  <c r="H3" i="5"/>
  <c r="G3" i="5"/>
  <c r="F3" i="5"/>
  <c r="B3" i="5"/>
  <c r="A3" i="5"/>
  <c r="I43" i="13" l="1"/>
  <c r="J43" i="13" s="1"/>
  <c r="L43" i="13" s="1"/>
  <c r="J6" i="13" s="1"/>
  <c r="A43" i="13"/>
  <c r="B43" i="13" s="1"/>
  <c r="D43" i="13" s="1"/>
  <c r="B6" i="13" s="1"/>
  <c r="I42" i="13"/>
  <c r="J42" i="13" s="1"/>
  <c r="L42" i="13" s="1"/>
  <c r="J5" i="13" s="1"/>
  <c r="E42" i="13"/>
  <c r="F42" i="13" s="1"/>
  <c r="H42" i="13" s="1"/>
  <c r="F5" i="13" s="1"/>
  <c r="A42" i="13"/>
  <c r="B42" i="13" s="1"/>
  <c r="D42" i="13" s="1"/>
  <c r="B5" i="13" s="1"/>
  <c r="I41" i="13"/>
  <c r="J41" i="13" s="1"/>
  <c r="L41" i="13" s="1"/>
  <c r="J4" i="13" s="1"/>
  <c r="E41" i="13"/>
  <c r="F41" i="13" s="1"/>
  <c r="H41" i="13" s="1"/>
  <c r="F4" i="13" s="1"/>
  <c r="K36" i="13"/>
  <c r="J36" i="13"/>
  <c r="F36" i="13"/>
  <c r="C36" i="13"/>
  <c r="B36" i="13"/>
  <c r="K35" i="13"/>
  <c r="J35" i="13"/>
  <c r="F35" i="13"/>
  <c r="C35" i="13"/>
  <c r="B35" i="13"/>
  <c r="K34" i="13"/>
  <c r="J34" i="13"/>
  <c r="F34" i="13"/>
  <c r="C34" i="13"/>
  <c r="B34" i="13"/>
  <c r="K33" i="13"/>
  <c r="J33" i="13"/>
  <c r="G33" i="13"/>
  <c r="F33" i="13"/>
  <c r="C33" i="13"/>
  <c r="B33" i="13"/>
  <c r="K32" i="13"/>
  <c r="J32" i="13"/>
  <c r="G32" i="13"/>
  <c r="F32" i="13"/>
  <c r="C32" i="13"/>
  <c r="B32" i="13"/>
  <c r="K31" i="13"/>
  <c r="J31" i="13"/>
  <c r="G31" i="13"/>
  <c r="F31" i="13"/>
  <c r="C31" i="13"/>
  <c r="B31" i="13"/>
  <c r="K30" i="13"/>
  <c r="J30" i="13"/>
  <c r="G30" i="13"/>
  <c r="F30" i="13"/>
  <c r="C30" i="13"/>
  <c r="B30" i="13"/>
  <c r="K29" i="13"/>
  <c r="J29" i="13"/>
  <c r="G29" i="13"/>
  <c r="F29" i="13"/>
  <c r="C29" i="13"/>
  <c r="B29" i="13"/>
  <c r="K28" i="13"/>
  <c r="J28" i="13"/>
  <c r="G28" i="13"/>
  <c r="F28" i="13"/>
  <c r="C28" i="13"/>
  <c r="B28" i="13"/>
  <c r="K27" i="13"/>
  <c r="J27" i="13"/>
  <c r="G27" i="13"/>
  <c r="F27" i="13"/>
  <c r="C27" i="13"/>
  <c r="B27" i="13"/>
  <c r="K26" i="13"/>
  <c r="J26" i="13"/>
  <c r="G26" i="13"/>
  <c r="F26" i="13"/>
  <c r="C26" i="13"/>
  <c r="B26" i="13"/>
  <c r="K25" i="13"/>
  <c r="J25" i="13"/>
  <c r="G25" i="13"/>
  <c r="F25" i="13"/>
  <c r="C25" i="13"/>
  <c r="B25" i="13"/>
  <c r="K24" i="13"/>
  <c r="J24" i="13"/>
  <c r="G24" i="13"/>
  <c r="F24" i="13"/>
  <c r="C24" i="13"/>
  <c r="B24" i="13"/>
  <c r="K23" i="13"/>
  <c r="J23" i="13"/>
  <c r="G23" i="13"/>
  <c r="F23" i="13"/>
  <c r="C23" i="13"/>
  <c r="B23" i="13"/>
  <c r="K22" i="13"/>
  <c r="J22" i="13"/>
  <c r="G22" i="13"/>
  <c r="F22" i="13"/>
  <c r="C22" i="13"/>
  <c r="B22" i="13"/>
  <c r="K21" i="13"/>
  <c r="J21" i="13"/>
  <c r="G21" i="13"/>
  <c r="F21" i="13"/>
  <c r="C21" i="13"/>
  <c r="B21" i="13"/>
  <c r="K20" i="13"/>
  <c r="J20" i="13"/>
  <c r="G20" i="13"/>
  <c r="F20" i="13"/>
  <c r="C20" i="13"/>
  <c r="B20" i="13"/>
  <c r="K19" i="13"/>
  <c r="C19" i="13"/>
  <c r="K18" i="13"/>
  <c r="C18" i="13"/>
  <c r="K17" i="13"/>
  <c r="C17" i="13"/>
  <c r="K16" i="13"/>
  <c r="C16" i="13"/>
  <c r="K15" i="13"/>
  <c r="G15" i="13"/>
  <c r="C15" i="13"/>
  <c r="C14" i="13"/>
  <c r="C13" i="13"/>
  <c r="B13" i="13"/>
  <c r="G11" i="13"/>
  <c r="G10" i="13"/>
  <c r="F10" i="13"/>
  <c r="K6" i="13"/>
  <c r="C6" i="13"/>
  <c r="K5" i="13"/>
  <c r="G5" i="13"/>
  <c r="C5" i="13"/>
  <c r="K4" i="13"/>
  <c r="G4" i="13"/>
  <c r="F2" i="13"/>
  <c r="B2" i="13"/>
  <c r="J2" i="13" s="1"/>
  <c r="J1" i="13"/>
  <c r="F1" i="13"/>
  <c r="B1" i="13"/>
  <c r="D3" i="5" l="1"/>
  <c r="C3" i="5"/>
  <c r="E3" i="5" l="1"/>
  <c r="B3" i="13" l="1"/>
  <c r="J3" i="13" s="1"/>
  <c r="F3" i="13"/>
  <c r="AD3" i="5"/>
  <c r="AL3" i="5"/>
  <c r="N3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野口知大</author>
    <author>埼玉県</author>
  </authors>
  <commentList>
    <comment ref="AS11" authorId="0" shapeId="0" xr:uid="{5F9C07E8-193F-4667-B86F-82EF23F69337}">
      <text>
        <r>
          <rPr>
            <b/>
            <sz val="9"/>
            <color indexed="81"/>
            <rFont val="MS P ゴシック"/>
            <family val="3"/>
            <charset val="128"/>
          </rPr>
          <t>容量
４００ml～６００ml</t>
        </r>
      </text>
    </comment>
    <comment ref="F21" authorId="1" shapeId="0" xr:uid="{BB93E422-4895-42D7-84DF-A9927B200038}">
      <text>
        <r>
          <rPr>
            <b/>
            <sz val="9"/>
            <color indexed="81"/>
            <rFont val="MS P ゴシック"/>
            <family val="3"/>
            <charset val="128"/>
          </rPr>
          <t>１０食以上の注文数を入力してください。</t>
        </r>
      </text>
    </comment>
    <comment ref="AS21" authorId="0" shapeId="0" xr:uid="{3F3A71BC-571E-4FEE-8223-58F10EA5F87F}">
      <text>
        <r>
          <rPr>
            <b/>
            <sz val="9"/>
            <color indexed="81"/>
            <rFont val="MS P ゴシック"/>
            <family val="3"/>
            <charset val="128"/>
          </rPr>
          <t>容量
２００ml～２５０ml</t>
        </r>
      </text>
    </comment>
  </commentList>
</comments>
</file>

<file path=xl/sharedStrings.xml><?xml version="1.0" encoding="utf-8"?>
<sst xmlns="http://schemas.openxmlformats.org/spreadsheetml/2006/main" count="327" uniqueCount="101">
  <si>
    <t>入所式・入室</t>
    <rPh sb="0" eb="3">
      <t>ニュウショシキ</t>
    </rPh>
    <rPh sb="4" eb="6">
      <t>ニュウシツ</t>
    </rPh>
    <phoneticPr fontId="1"/>
  </si>
  <si>
    <t>退所式</t>
    <rPh sb="0" eb="3">
      <t>タイショシキ</t>
    </rPh>
    <phoneticPr fontId="1"/>
  </si>
  <si>
    <t>かたくり</t>
    <phoneticPr fontId="1"/>
  </si>
  <si>
    <t>あじさい</t>
    <phoneticPr fontId="1"/>
  </si>
  <si>
    <t>やまゆり</t>
    <phoneticPr fontId="1"/>
  </si>
  <si>
    <t>はぎ</t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</si>
  <si>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</si>
  <si>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</si>
  <si>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総計</t>
    <rPh sb="0" eb="2">
      <t>ソウケイ</t>
    </rPh>
    <phoneticPr fontId="1"/>
  </si>
  <si>
    <t>小中</t>
    <rPh sb="0" eb="2">
      <t>ショウチュウ</t>
    </rPh>
    <phoneticPr fontId="1"/>
  </si>
  <si>
    <t>高</t>
    <rPh sb="0" eb="1">
      <t>コウ</t>
    </rPh>
    <phoneticPr fontId="1"/>
  </si>
  <si>
    <t>大人</t>
    <rPh sb="0" eb="2">
      <t>オトナ</t>
    </rPh>
    <phoneticPr fontId="1"/>
  </si>
  <si>
    <t>前</t>
    <rPh sb="0" eb="1">
      <t>マエ</t>
    </rPh>
    <phoneticPr fontId="1"/>
  </si>
  <si>
    <t>1泊目月</t>
    <rPh sb="1" eb="3">
      <t>ハクメ</t>
    </rPh>
    <rPh sb="3" eb="4">
      <t>ツキ</t>
    </rPh>
    <phoneticPr fontId="1"/>
  </si>
  <si>
    <t>2泊目月</t>
    <rPh sb="1" eb="3">
      <t>ハクメ</t>
    </rPh>
    <rPh sb="3" eb="4">
      <t>ツキ</t>
    </rPh>
    <phoneticPr fontId="1"/>
  </si>
  <si>
    <t>１泊目日</t>
    <rPh sb="1" eb="3">
      <t>ハクメ</t>
    </rPh>
    <rPh sb="3" eb="4">
      <t>ニチ</t>
    </rPh>
    <phoneticPr fontId="1"/>
  </si>
  <si>
    <t>2泊目日</t>
    <rPh sb="1" eb="3">
      <t>ハクメ</t>
    </rPh>
    <rPh sb="3" eb="4">
      <t>ニチ</t>
    </rPh>
    <phoneticPr fontId="1"/>
  </si>
  <si>
    <t>3泊目月</t>
    <rPh sb="1" eb="3">
      <t>ハクメ</t>
    </rPh>
    <rPh sb="3" eb="4">
      <t>ツキ</t>
    </rPh>
    <phoneticPr fontId="1"/>
  </si>
  <si>
    <t>3泊目日</t>
    <rPh sb="1" eb="3">
      <t>ハクメ</t>
    </rPh>
    <rPh sb="3" eb="4">
      <t>ニチ</t>
    </rPh>
    <phoneticPr fontId="1"/>
  </si>
  <si>
    <t>4泊目月</t>
    <rPh sb="1" eb="3">
      <t>ハクメ</t>
    </rPh>
    <rPh sb="3" eb="4">
      <t>ツキ</t>
    </rPh>
    <phoneticPr fontId="1"/>
  </si>
  <si>
    <t>4泊目日</t>
    <rPh sb="1" eb="3">
      <t>ハクメ</t>
    </rPh>
    <rPh sb="3" eb="4">
      <t>ニチ</t>
    </rPh>
    <phoneticPr fontId="1"/>
  </si>
  <si>
    <t>入所時間</t>
    <rPh sb="0" eb="2">
      <t>ニュウショ</t>
    </rPh>
    <rPh sb="2" eb="4">
      <t>ジカン</t>
    </rPh>
    <phoneticPr fontId="1"/>
  </si>
  <si>
    <t>退所時間</t>
    <rPh sb="0" eb="4">
      <t>タイショジカン</t>
    </rPh>
    <phoneticPr fontId="1"/>
  </si>
  <si>
    <t>和暦</t>
    <rPh sb="0" eb="2">
      <t>ワレキ</t>
    </rPh>
    <phoneticPr fontId="1"/>
  </si>
  <si>
    <t>初日</t>
    <rPh sb="0" eb="2">
      <t>ショニチ</t>
    </rPh>
    <phoneticPr fontId="1"/>
  </si>
  <si>
    <t>最終日</t>
    <rPh sb="0" eb="3">
      <t>サイシュウビ</t>
    </rPh>
    <phoneticPr fontId="1"/>
  </si>
  <si>
    <t>中日①</t>
    <rPh sb="0" eb="2">
      <t>ナカビ</t>
    </rPh>
    <phoneticPr fontId="1"/>
  </si>
  <si>
    <t>集会・会議</t>
    <rPh sb="0" eb="2">
      <t>シュウカイ</t>
    </rPh>
    <rPh sb="3" eb="5">
      <t>カイギ</t>
    </rPh>
    <phoneticPr fontId="1"/>
  </si>
  <si>
    <t>消灯</t>
    <rPh sb="0" eb="2">
      <t>ショウトウ</t>
    </rPh>
    <phoneticPr fontId="1"/>
  </si>
  <si>
    <t>起床</t>
    <rPh sb="0" eb="2">
      <t>キショウ</t>
    </rPh>
    <phoneticPr fontId="1"/>
  </si>
  <si>
    <t>退室点検</t>
    <rPh sb="0" eb="4">
      <t>タイシツテンケン</t>
    </rPh>
    <phoneticPr fontId="1"/>
  </si>
  <si>
    <t>月　／　日</t>
    <rPh sb="0" eb="1">
      <t>ツキ</t>
    </rPh>
    <rPh sb="4" eb="5">
      <t>ニチ</t>
    </rPh>
    <phoneticPr fontId="2"/>
  </si>
  <si>
    <t>／</t>
    <phoneticPr fontId="2"/>
  </si>
  <si>
    <t>食堂食</t>
    <rPh sb="0" eb="2">
      <t>ショクドウ</t>
    </rPh>
    <rPh sb="2" eb="3">
      <t>ショク</t>
    </rPh>
    <phoneticPr fontId="2"/>
  </si>
  <si>
    <t>　　朝食</t>
    <rPh sb="2" eb="4">
      <t>チョウショク</t>
    </rPh>
    <phoneticPr fontId="2"/>
  </si>
  <si>
    <t>食</t>
    <rPh sb="0" eb="1">
      <t>ショク</t>
    </rPh>
    <phoneticPr fontId="2"/>
  </si>
  <si>
    <t>　　夕食</t>
    <rPh sb="2" eb="4">
      <t>ユウショク</t>
    </rPh>
    <phoneticPr fontId="2"/>
  </si>
  <si>
    <t>カレー</t>
    <phoneticPr fontId="2"/>
  </si>
  <si>
    <t>セット数</t>
    <rPh sb="3" eb="4">
      <t>スウ</t>
    </rPh>
    <phoneticPr fontId="2"/>
  </si>
  <si>
    <t>セット</t>
    <phoneticPr fontId="2"/>
  </si>
  <si>
    <t>おにぎり</t>
    <phoneticPr fontId="2"/>
  </si>
  <si>
    <t>菓子パン</t>
    <rPh sb="0" eb="2">
      <t>カシ</t>
    </rPh>
    <phoneticPr fontId="2"/>
  </si>
  <si>
    <t>飲料</t>
    <rPh sb="0" eb="2">
      <t>インリョウ</t>
    </rPh>
    <phoneticPr fontId="2"/>
  </si>
  <si>
    <t>お茶</t>
    <rPh sb="1" eb="2">
      <t>チャ</t>
    </rPh>
    <phoneticPr fontId="2"/>
  </si>
  <si>
    <t>本</t>
    <rPh sb="0" eb="1">
      <t>ホン</t>
    </rPh>
    <phoneticPr fontId="2"/>
  </si>
  <si>
    <t>スポーツドリンク</t>
    <phoneticPr fontId="2"/>
  </si>
  <si>
    <t>オレンジジュース</t>
    <phoneticPr fontId="2"/>
  </si>
  <si>
    <t>水</t>
    <rPh sb="0" eb="1">
      <t>ミズ</t>
    </rPh>
    <phoneticPr fontId="2"/>
  </si>
  <si>
    <t>麦茶</t>
    <rPh sb="0" eb="2">
      <t>ムギチャ</t>
    </rPh>
    <phoneticPr fontId="2"/>
  </si>
  <si>
    <t>紙パック</t>
    <rPh sb="0" eb="1">
      <t>カミ</t>
    </rPh>
    <phoneticPr fontId="2"/>
  </si>
  <si>
    <t>アップルジュース</t>
    <phoneticPr fontId="2"/>
  </si>
  <si>
    <t>グレープジュース</t>
    <phoneticPr fontId="2"/>
  </si>
  <si>
    <t>牛乳</t>
    <rPh sb="0" eb="2">
      <t>ギュウニュウ</t>
    </rPh>
    <phoneticPr fontId="2"/>
  </si>
  <si>
    <t>氷（２kg）</t>
    <phoneticPr fontId="2"/>
  </si>
  <si>
    <t>袋</t>
    <rPh sb="0" eb="1">
      <t>フクロ</t>
    </rPh>
    <phoneticPr fontId="2"/>
  </si>
  <si>
    <t>担当者氏名</t>
    <rPh sb="0" eb="3">
      <t>タントウシャ</t>
    </rPh>
    <rPh sb="3" eb="5">
      <t>シメイ</t>
    </rPh>
    <phoneticPr fontId="2"/>
  </si>
  <si>
    <t>日程</t>
    <rPh sb="0" eb="2">
      <t>ニッテイ</t>
    </rPh>
    <phoneticPr fontId="1"/>
  </si>
  <si>
    <t>焼きおにぎり</t>
    <rPh sb="0" eb="1">
      <t>ヤ</t>
    </rPh>
    <phoneticPr fontId="2"/>
  </si>
  <si>
    <t>２ℓ（オレンジは1.5ℓ）</t>
    <phoneticPr fontId="1"/>
  </si>
  <si>
    <t>Mail：</t>
    <phoneticPr fontId="1"/>
  </si>
  <si>
    <t>初日</t>
  </si>
  <si>
    <t>担当者</t>
    <rPh sb="0" eb="3">
      <t>タントウシャ</t>
    </rPh>
    <phoneticPr fontId="1"/>
  </si>
  <si>
    <t>代表</t>
    <rPh sb="0" eb="2">
      <t>ダイヒョウ</t>
    </rPh>
    <phoneticPr fontId="1"/>
  </si>
  <si>
    <t>連絡先</t>
    <rPh sb="0" eb="3">
      <t>レンラクサキ</t>
    </rPh>
    <phoneticPr fontId="1"/>
  </si>
  <si>
    <t>オリエンテーリングマップ</t>
    <phoneticPr fontId="2"/>
  </si>
  <si>
    <t>ろうそく
（大）</t>
    <rPh sb="6" eb="7">
      <t>ダイ</t>
    </rPh>
    <phoneticPr fontId="2"/>
  </si>
  <si>
    <t>ろうそく
（小）</t>
    <rPh sb="6" eb="7">
      <t>ショウ</t>
    </rPh>
    <phoneticPr fontId="2"/>
  </si>
  <si>
    <t>枚</t>
    <rPh sb="0" eb="1">
      <t>マイ</t>
    </rPh>
    <phoneticPr fontId="2"/>
  </si>
  <si>
    <t>箱</t>
    <rPh sb="0" eb="1">
      <t>ハコ</t>
    </rPh>
    <phoneticPr fontId="2"/>
  </si>
  <si>
    <t>のり弁当</t>
  </si>
  <si>
    <t>連絡先：</t>
    <rPh sb="0" eb="3">
      <t>レンラクサキ</t>
    </rPh>
    <phoneticPr fontId="1"/>
  </si>
  <si>
    <t>からあげ弁当</t>
  </si>
  <si>
    <t>おにぎり
２個弁当</t>
    <rPh sb="6" eb="7">
      <t>コ</t>
    </rPh>
    <rPh sb="7" eb="9">
      <t>ベントウ</t>
    </rPh>
    <phoneticPr fontId="2"/>
  </si>
  <si>
    <t>おにぎり
３個弁当</t>
    <rPh sb="6" eb="7">
      <t>コ</t>
    </rPh>
    <rPh sb="7" eb="9">
      <t>ベントウ</t>
    </rPh>
    <phoneticPr fontId="2"/>
  </si>
  <si>
    <t>活動消耗品</t>
    <rPh sb="0" eb="2">
      <t>カツドウ</t>
    </rPh>
    <rPh sb="2" eb="5">
      <t>ショウモウヒン</t>
    </rPh>
    <phoneticPr fontId="2"/>
  </si>
  <si>
    <t>そ
の
他</t>
    <phoneticPr fontId="2"/>
  </si>
  <si>
    <t>そ
の
他</t>
    <phoneticPr fontId="1"/>
  </si>
  <si>
    <t>ペットボトル小</t>
    <rPh sb="6" eb="7">
      <t>ショウ</t>
    </rPh>
    <phoneticPr fontId="2"/>
  </si>
  <si>
    <t>げんき
弁当</t>
    <rPh sb="4" eb="6">
      <t>ベントウ</t>
    </rPh>
    <phoneticPr fontId="2"/>
  </si>
  <si>
    <t xml:space="preserve">弁当
</t>
    <rPh sb="0" eb="2">
      <t>ベントウ</t>
    </rPh>
    <phoneticPr fontId="2"/>
  </si>
  <si>
    <t>補食</t>
    <rPh sb="0" eb="2">
      <t>ホショク</t>
    </rPh>
    <phoneticPr fontId="2"/>
  </si>
  <si>
    <t>うどん
トッピング</t>
    <phoneticPr fontId="2"/>
  </si>
  <si>
    <t>食事申込確定書連絡用紙</t>
    <rPh sb="0" eb="2">
      <t>ショクジ</t>
    </rPh>
    <rPh sb="2" eb="4">
      <t>モウシコミ</t>
    </rPh>
    <rPh sb="4" eb="6">
      <t>カクテイ</t>
    </rPh>
    <rPh sb="6" eb="7">
      <t>ショ</t>
    </rPh>
    <rPh sb="7" eb="9">
      <t>レンラク</t>
    </rPh>
    <rPh sb="9" eb="11">
      <t>ヨウシ</t>
    </rPh>
    <phoneticPr fontId="2"/>
  </si>
  <si>
    <t>請求書宛名</t>
    <rPh sb="0" eb="3">
      <t>セイキュウショ</t>
    </rPh>
    <rPh sb="3" eb="5">
      <t>アテナ</t>
    </rPh>
    <phoneticPr fontId="2"/>
  </si>
  <si>
    <t>ご注文確定書（請求先連絡用紙）　お問合せフォーム：</t>
    <phoneticPr fontId="2"/>
  </si>
  <si>
    <t>http://nichiei-meal.net/</t>
    <phoneticPr fontId="1"/>
  </si>
  <si>
    <t>お問合せフォーム：</t>
    <phoneticPr fontId="1"/>
  </si>
  <si>
    <t>食</t>
  </si>
  <si>
    <t>うどん</t>
  </si>
  <si>
    <t>野菜かき揚げ
１セット ８個</t>
    <rPh sb="0" eb="2">
      <t>ヤサイ</t>
    </rPh>
    <rPh sb="4" eb="5">
      <t>ア</t>
    </rPh>
    <rPh sb="13" eb="14">
      <t>コ</t>
    </rPh>
    <phoneticPr fontId="1"/>
  </si>
  <si>
    <t>紙コップ
１セット ５個</t>
    <rPh sb="0" eb="1">
      <t>カミ</t>
    </rPh>
    <rPh sb="11" eb="12">
      <t>コ</t>
    </rPh>
    <phoneticPr fontId="2"/>
  </si>
  <si>
    <t>　　昼食</t>
    <rPh sb="2" eb="4">
      <t>チュウショク</t>
    </rPh>
    <phoneticPr fontId="2"/>
  </si>
  <si>
    <t>炊
事</t>
    <phoneticPr fontId="1"/>
  </si>
  <si>
    <t>食</t>
    <rPh sb="0" eb="1">
      <t>ショク</t>
    </rPh>
    <phoneticPr fontId="1"/>
  </si>
  <si>
    <r>
      <t>ごみ袋
（70</t>
    </r>
    <r>
      <rPr>
        <sz val="12"/>
        <color rgb="FF000000"/>
        <rFont val="BIZ UDPゴシック"/>
        <family val="3"/>
        <charset val="128"/>
      </rPr>
      <t>ℓ</t>
    </r>
    <r>
      <rPr>
        <sz val="12"/>
        <color indexed="8"/>
        <rFont val="BIZ UDPゴシック"/>
        <family val="3"/>
        <charset val="128"/>
      </rPr>
      <t>）</t>
    </r>
    <rPh sb="2" eb="3">
      <t>フクロ</t>
    </rPh>
    <phoneticPr fontId="2"/>
  </si>
  <si>
    <t>➀食数変更（注文品替不可）が対応可能となる期限は、土、日、月曜日、祝日を除いた利用初日から３日前の午後3時までとなります。最終的な数を下記の表に、記入いただき食堂業者（ニチエイ）のお問合せフォームから送ってください。
②食堂利用料・体験活動材料費について原則、一括請求に御協力をいただいております。
ただし、学校利用に限り、会計の都合上分割請求を必要とされる場合は、ご申告があれば対応させていただきます。請求が複雑になり、数が増え過ぎる場合は対応できないこともございますので、できる限りまとめていただきますようお願いします。複数に分割される場合は、この用紙を刷り増しし、ご使用ください。
※ご請求に係る重要な書類です必ず期日にお送りください。
※ご請求は、利用後数日中にメールにてお送りいたします。</t>
    <phoneticPr fontId="2"/>
  </si>
  <si>
    <t>まんじゅう</t>
    <phoneticPr fontId="1"/>
  </si>
  <si>
    <t>さつまいも
天ぷら</t>
    <rPh sb="6" eb="7">
      <t>テン</t>
    </rPh>
    <phoneticPr fontId="1"/>
  </si>
  <si>
    <t>--</t>
    <phoneticPr fontId="1"/>
  </si>
  <si>
    <t>@</t>
    <phoneticPr fontId="1"/>
  </si>
  <si>
    <t xml:space="preserve">
【確定後やむを得ず欠席となる場合】
確定後はキャンセル料（個人）が発生いたします。
確定期限から利用前日の午後3時まで50％（利用期間中の全品）
利用当日から100％（利用期間中の全品）
ご連絡は、食堂業者（ニチエイ）のお問合せフォームから確定書の再提出をお願いします。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</si>
</sst>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h:mm;;"/>
  </numFmts>
  <fonts count="35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8"/>
      <color theme="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u/>
      <sz val="11"/>
      <color theme="10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9"/>
      <color theme="1"/>
      <name val="ＭＳ Ｐゴシック"/>
      <family val="2"/>
      <charset val="128"/>
    </font>
    <font>
      <u/>
      <sz val="11"/>
      <color theme="10"/>
      <name val="ＭＳ Ｐゴシック"/>
      <family val="2"/>
      <charset val="128"/>
    </font>
    <font>
      <b/>
      <sz val="9"/>
      <color indexed="81"/>
      <name val="MS P ゴシック"/>
      <family val="3"/>
      <charset val="128"/>
    </font>
    <font>
      <sz val="14"/>
      <color indexed="8"/>
      <name val="BIZ UDPゴシック"/>
      <family val="3"/>
      <charset val="128"/>
    </font>
    <font>
      <sz val="10"/>
      <color rgb="FFFF0000"/>
      <name val="BIZ UDPゴシック"/>
      <family val="3"/>
      <charset val="128"/>
    </font>
    <font>
      <b/>
      <sz val="36"/>
      <color rgb="FF000000"/>
      <name val="BIZ UDPゴシック"/>
      <family val="3"/>
      <charset val="128"/>
    </font>
    <font>
      <b/>
      <sz val="18"/>
      <color rgb="FFFF0000"/>
      <name val="BIZ UDPゴシック"/>
      <family val="3"/>
      <charset val="128"/>
    </font>
    <font>
      <sz val="24"/>
      <color indexed="8"/>
      <name val="BIZ UDPゴシック"/>
      <family val="3"/>
      <charset val="128"/>
    </font>
    <font>
      <sz val="12"/>
      <color indexed="8"/>
      <name val="BIZ UDPゴシック"/>
      <family val="3"/>
      <charset val="128"/>
    </font>
    <font>
      <b/>
      <sz val="14"/>
      <color indexed="8"/>
      <name val="BIZ UDPゴシック"/>
      <family val="3"/>
      <charset val="128"/>
    </font>
    <font>
      <sz val="10"/>
      <color indexed="8"/>
      <name val="BIZ UDPゴシック"/>
      <family val="3"/>
      <charset val="128"/>
    </font>
    <font>
      <sz val="9"/>
      <color indexed="8"/>
      <name val="BIZ UDPゴシック"/>
      <family val="3"/>
      <charset val="128"/>
    </font>
    <font>
      <b/>
      <sz val="12"/>
      <color rgb="FFFF0000"/>
      <name val="BIZ UDPゴシック"/>
      <family val="3"/>
      <charset val="128"/>
    </font>
    <font>
      <b/>
      <sz val="12"/>
      <color indexed="8"/>
      <name val="BIZ UDPゴシック"/>
      <family val="3"/>
      <charset val="128"/>
    </font>
    <font>
      <b/>
      <sz val="9"/>
      <color indexed="8"/>
      <name val="BIZ UDPゴシック"/>
      <family val="3"/>
      <charset val="128"/>
    </font>
    <font>
      <sz val="8"/>
      <color indexed="8"/>
      <name val="BIZ UDPゴシック"/>
      <family val="3"/>
      <charset val="128"/>
    </font>
    <font>
      <sz val="11"/>
      <color indexed="8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2"/>
      <color rgb="FF000000"/>
      <name val="BIZ UDPゴシック"/>
      <family val="3"/>
      <charset val="128"/>
    </font>
    <font>
      <b/>
      <sz val="14"/>
      <color indexed="10"/>
      <name val="BIZ UDPゴシック"/>
      <family val="3"/>
      <charset val="128"/>
    </font>
    <font>
      <u/>
      <sz val="14"/>
      <color theme="10"/>
      <name val="BIZ UDPゴシック"/>
      <family val="3"/>
      <charset val="128"/>
    </font>
    <font>
      <b/>
      <u/>
      <sz val="14"/>
      <color theme="10"/>
      <name val="BIZ UDPゴシック"/>
      <family val="3"/>
      <charset val="128"/>
    </font>
    <font>
      <sz val="18"/>
      <color indexed="8"/>
      <name val="BIZ UDPゴシック"/>
      <family val="3"/>
      <charset val="128"/>
    </font>
    <font>
      <b/>
      <sz val="13"/>
      <color rgb="FFFF0000"/>
      <name val="BIZ UDPゴシック"/>
      <family val="3"/>
      <charset val="128"/>
    </font>
    <font>
      <b/>
      <sz val="13"/>
      <color indexed="10"/>
      <name val="BIZ UDP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10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thin">
        <color indexed="64"/>
      </right>
      <top style="dashed">
        <color auto="1"/>
      </top>
      <bottom style="dash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ck">
        <color indexed="64"/>
      </right>
      <top style="dotted">
        <color indexed="64"/>
      </top>
      <bottom style="thin">
        <color indexed="64"/>
      </bottom>
      <diagonal/>
    </border>
    <border>
      <left style="thick">
        <color indexed="64"/>
      </left>
      <right/>
      <top style="dashed">
        <color indexed="64"/>
      </top>
      <bottom style="hair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 style="dashed">
        <color indexed="64"/>
      </top>
      <bottom style="hair">
        <color indexed="64"/>
      </bottom>
      <diagonal/>
    </border>
  </borders>
  <cellStyleXfs count="6">
    <xf numFmtId="0" fontId="0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25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 vertical="center"/>
    </xf>
    <xf numFmtId="20" fontId="0" fillId="0" borderId="0" xfId="0" applyNumberFormat="1">
      <alignment vertical="center"/>
    </xf>
    <xf numFmtId="176" fontId="0" fillId="0" borderId="0" xfId="0" applyNumberFormat="1">
      <alignment vertical="center"/>
    </xf>
    <xf numFmtId="49" fontId="4" fillId="0" borderId="0" xfId="1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3" xfId="0" applyBorder="1">
      <alignment vertical="center"/>
    </xf>
    <xf numFmtId="0" fontId="0" fillId="0" borderId="13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0" borderId="14" xfId="0" applyBorder="1">
      <alignment vertical="center"/>
    </xf>
    <xf numFmtId="0" fontId="0" fillId="2" borderId="16" xfId="0" applyFill="1" applyBorder="1">
      <alignment vertical="center"/>
    </xf>
    <xf numFmtId="0" fontId="0" fillId="0" borderId="74" xfId="0" applyBorder="1">
      <alignment vertical="center"/>
    </xf>
    <xf numFmtId="0" fontId="0" fillId="0" borderId="76" xfId="0" applyBorder="1">
      <alignment vertical="center"/>
    </xf>
    <xf numFmtId="0" fontId="0" fillId="2" borderId="10" xfId="0" applyFill="1" applyBorder="1">
      <alignment vertical="center"/>
    </xf>
    <xf numFmtId="0" fontId="0" fillId="0" borderId="75" xfId="0" applyBorder="1">
      <alignment vertical="center"/>
    </xf>
    <xf numFmtId="0" fontId="6" fillId="0" borderId="0" xfId="0" applyFont="1">
      <alignment vertical="center"/>
    </xf>
    <xf numFmtId="20" fontId="10" fillId="0" borderId="4" xfId="0" applyNumberFormat="1" applyFont="1" applyBorder="1">
      <alignment vertical="center"/>
    </xf>
    <xf numFmtId="20" fontId="10" fillId="0" borderId="5" xfId="0" applyNumberFormat="1" applyFont="1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11" xfId="0" applyBorder="1">
      <alignment vertical="center"/>
    </xf>
    <xf numFmtId="176" fontId="0" fillId="0" borderId="39" xfId="0" applyNumberFormat="1" applyBorder="1">
      <alignment vertical="center"/>
    </xf>
    <xf numFmtId="0" fontId="0" fillId="0" borderId="77" xfId="0" applyBorder="1" applyAlignment="1">
      <alignment horizontal="left" vertical="center"/>
    </xf>
    <xf numFmtId="176" fontId="0" fillId="2" borderId="7" xfId="0" applyNumberFormat="1" applyFill="1" applyBorder="1">
      <alignment vertical="center"/>
    </xf>
    <xf numFmtId="0" fontId="0" fillId="2" borderId="77" xfId="0" applyFill="1" applyBorder="1" applyAlignment="1">
      <alignment horizontal="left" vertical="center"/>
    </xf>
    <xf numFmtId="176" fontId="0" fillId="0" borderId="7" xfId="0" applyNumberFormat="1" applyBorder="1" applyAlignment="1">
      <alignment horizontal="right" vertical="center"/>
    </xf>
    <xf numFmtId="176" fontId="0" fillId="2" borderId="7" xfId="0" applyNumberFormat="1" applyFill="1" applyBorder="1" applyAlignment="1">
      <alignment horizontal="right" vertical="center"/>
    </xf>
    <xf numFmtId="176" fontId="0" fillId="0" borderId="7" xfId="0" applyNumberFormat="1" applyBorder="1">
      <alignment vertical="center"/>
    </xf>
    <xf numFmtId="0" fontId="0" fillId="0" borderId="8" xfId="0" applyBorder="1" applyAlignment="1">
      <alignment horizontal="left" vertical="center"/>
    </xf>
    <xf numFmtId="176" fontId="0" fillId="0" borderId="9" xfId="0" applyNumberFormat="1" applyBorder="1">
      <alignment vertical="center"/>
    </xf>
    <xf numFmtId="0" fontId="0" fillId="0" borderId="77" xfId="0" applyBorder="1">
      <alignment vertical="center"/>
    </xf>
    <xf numFmtId="0" fontId="0" fillId="2" borderId="77" xfId="0" applyFill="1" applyBorder="1">
      <alignment vertical="center"/>
    </xf>
    <xf numFmtId="0" fontId="0" fillId="2" borderId="8" xfId="0" applyFill="1" applyBorder="1" applyAlignment="1">
      <alignment horizontal="left" vertical="center"/>
    </xf>
    <xf numFmtId="176" fontId="0" fillId="2" borderId="9" xfId="0" applyNumberFormat="1" applyFill="1" applyBorder="1">
      <alignment vertical="center"/>
    </xf>
    <xf numFmtId="0" fontId="0" fillId="0" borderId="8" xfId="0" applyBorder="1">
      <alignment vertical="center"/>
    </xf>
    <xf numFmtId="0" fontId="14" fillId="0" borderId="0" xfId="2" applyFont="1" applyAlignment="1">
      <alignment shrinkToFit="1"/>
    </xf>
    <xf numFmtId="0" fontId="17" fillId="0" borderId="0" xfId="2" applyFont="1">
      <alignment vertical="center"/>
    </xf>
    <xf numFmtId="0" fontId="18" fillId="0" borderId="0" xfId="2" applyFont="1">
      <alignment vertical="center"/>
    </xf>
    <xf numFmtId="0" fontId="14" fillId="0" borderId="0" xfId="2" applyFont="1">
      <alignment vertical="center"/>
    </xf>
    <xf numFmtId="0" fontId="14" fillId="0" borderId="0" xfId="2" applyFont="1" applyAlignment="1">
      <alignment vertical="center" shrinkToFit="1"/>
    </xf>
    <xf numFmtId="0" fontId="20" fillId="0" borderId="0" xfId="2" applyFont="1">
      <alignment vertical="center"/>
    </xf>
    <xf numFmtId="0" fontId="13" fillId="0" borderId="0" xfId="2" applyFont="1">
      <alignment vertical="center"/>
    </xf>
    <xf numFmtId="0" fontId="16" fillId="0" borderId="0" xfId="2" applyFont="1">
      <alignment vertical="center"/>
    </xf>
    <xf numFmtId="0" fontId="29" fillId="0" borderId="0" xfId="2" applyFont="1" applyAlignment="1">
      <alignment horizontal="left" vertical="top" wrapText="1" shrinkToFit="1"/>
    </xf>
    <xf numFmtId="0" fontId="29" fillId="0" borderId="0" xfId="2" applyFont="1" applyAlignment="1">
      <alignment horizontal="left" vertical="center" wrapText="1" shrinkToFit="1"/>
    </xf>
    <xf numFmtId="0" fontId="29" fillId="0" borderId="0" xfId="2" applyFont="1" applyAlignment="1">
      <alignment horizontal="right" vertical="center"/>
    </xf>
    <xf numFmtId="0" fontId="22" fillId="0" borderId="0" xfId="2" applyFont="1" applyAlignment="1">
      <alignment horizontal="left" vertical="center" wrapText="1" shrinkToFit="1"/>
    </xf>
    <xf numFmtId="0" fontId="22" fillId="0" borderId="0" xfId="2" applyFont="1" applyAlignment="1">
      <alignment vertical="top" wrapText="1" shrinkToFit="1"/>
    </xf>
    <xf numFmtId="0" fontId="29" fillId="0" borderId="0" xfId="2" applyFont="1" applyAlignment="1">
      <alignment vertical="top" wrapText="1" shrinkToFit="1"/>
    </xf>
    <xf numFmtId="0" fontId="18" fillId="3" borderId="67" xfId="2" applyFont="1" applyFill="1" applyBorder="1" applyAlignment="1">
      <alignment horizontal="center" vertical="center" shrinkToFit="1"/>
    </xf>
    <xf numFmtId="0" fontId="23" fillId="3" borderId="19" xfId="2" applyFont="1" applyFill="1" applyBorder="1" applyAlignment="1">
      <alignment vertical="center" textRotation="255" wrapText="1" shrinkToFit="1"/>
    </xf>
    <xf numFmtId="0" fontId="23" fillId="3" borderId="54" xfId="2" applyFont="1" applyFill="1" applyBorder="1" applyAlignment="1">
      <alignment vertical="center" wrapText="1" shrinkToFit="1"/>
    </xf>
    <xf numFmtId="0" fontId="18" fillId="0" borderId="72" xfId="2" applyFont="1" applyBorder="1" applyAlignment="1">
      <alignment horizontal="center" vertical="center" shrinkToFit="1"/>
    </xf>
    <xf numFmtId="0" fontId="13" fillId="0" borderId="0" xfId="2" applyFont="1" applyAlignment="1" applyProtection="1">
      <alignment vertical="center" shrinkToFit="1"/>
      <protection locked="0"/>
    </xf>
    <xf numFmtId="0" fontId="18" fillId="3" borderId="30" xfId="2" applyFont="1" applyFill="1" applyBorder="1" applyAlignment="1">
      <alignment horizontal="center" vertical="center" shrinkToFit="1"/>
    </xf>
    <xf numFmtId="0" fontId="18" fillId="3" borderId="26" xfId="2" applyFont="1" applyFill="1" applyBorder="1" applyAlignment="1">
      <alignment horizontal="center" vertical="center" shrinkToFit="1"/>
    </xf>
    <xf numFmtId="0" fontId="18" fillId="3" borderId="33" xfId="2" applyFont="1" applyFill="1" applyBorder="1" applyAlignment="1">
      <alignment horizontal="center" vertical="center" shrinkToFit="1"/>
    </xf>
    <xf numFmtId="0" fontId="18" fillId="3" borderId="20" xfId="2" applyFont="1" applyFill="1" applyBorder="1" applyAlignment="1">
      <alignment horizontal="center" vertical="center" wrapText="1" shrinkToFit="1"/>
    </xf>
    <xf numFmtId="0" fontId="18" fillId="3" borderId="2" xfId="2" applyFont="1" applyFill="1" applyBorder="1" applyAlignment="1">
      <alignment horizontal="center" vertical="center" shrinkToFit="1"/>
    </xf>
    <xf numFmtId="0" fontId="18" fillId="3" borderId="34" xfId="2" applyFont="1" applyFill="1" applyBorder="1" applyAlignment="1">
      <alignment horizontal="center" vertical="center" shrinkToFit="1"/>
    </xf>
    <xf numFmtId="0" fontId="18" fillId="3" borderId="51" xfId="2" applyFont="1" applyFill="1" applyBorder="1" applyAlignment="1">
      <alignment horizontal="center" vertical="center" shrinkToFit="1"/>
    </xf>
    <xf numFmtId="0" fontId="18" fillId="3" borderId="52" xfId="2" applyFont="1" applyFill="1" applyBorder="1" applyAlignment="1">
      <alignment horizontal="center" vertical="center" shrinkToFit="1"/>
    </xf>
    <xf numFmtId="0" fontId="13" fillId="0" borderId="36" xfId="2" applyFont="1" applyBorder="1" applyAlignment="1" applyProtection="1">
      <alignment horizontal="center" vertical="center" shrinkToFit="1"/>
      <protection locked="0"/>
    </xf>
    <xf numFmtId="0" fontId="13" fillId="0" borderId="2" xfId="2" applyFont="1" applyBorder="1" applyAlignment="1" applyProtection="1">
      <alignment horizontal="center" vertical="center" shrinkToFit="1"/>
      <protection locked="0"/>
    </xf>
    <xf numFmtId="0" fontId="13" fillId="0" borderId="48" xfId="2" applyFont="1" applyBorder="1" applyAlignment="1" applyProtection="1">
      <alignment horizontal="center" vertical="center" shrinkToFit="1"/>
      <protection locked="0"/>
    </xf>
    <xf numFmtId="0" fontId="13" fillId="0" borderId="26" xfId="2" applyFont="1" applyBorder="1" applyAlignment="1" applyProtection="1">
      <alignment horizontal="center" vertical="center" shrinkToFit="1"/>
      <protection locked="0"/>
    </xf>
    <xf numFmtId="0" fontId="13" fillId="0" borderId="23" xfId="2" applyFont="1" applyBorder="1" applyAlignment="1" applyProtection="1">
      <alignment horizontal="center" vertical="center" shrinkToFit="1"/>
      <protection locked="0"/>
    </xf>
    <xf numFmtId="0" fontId="13" fillId="0" borderId="24" xfId="2" applyFont="1" applyBorder="1" applyAlignment="1" applyProtection="1">
      <alignment horizontal="center" vertical="center" shrinkToFit="1"/>
      <protection locked="0"/>
    </xf>
    <xf numFmtId="0" fontId="31" fillId="0" borderId="0" xfId="5" applyFont="1" applyAlignment="1" applyProtection="1">
      <alignment horizontal="left" vertical="center"/>
      <protection locked="0"/>
    </xf>
    <xf numFmtId="0" fontId="18" fillId="3" borderId="72" xfId="2" applyFont="1" applyFill="1" applyBorder="1" applyAlignment="1">
      <alignment horizontal="center" vertical="center" shrinkToFit="1"/>
    </xf>
    <xf numFmtId="0" fontId="18" fillId="3" borderId="73" xfId="2" applyFont="1" applyFill="1" applyBorder="1" applyAlignment="1">
      <alignment horizontal="center" vertical="center" shrinkToFit="1"/>
    </xf>
    <xf numFmtId="0" fontId="25" fillId="3" borderId="70" xfId="2" applyFont="1" applyFill="1" applyBorder="1" applyAlignment="1">
      <alignment horizontal="center" vertical="center" wrapText="1" shrinkToFit="1"/>
    </xf>
    <xf numFmtId="0" fontId="25" fillId="3" borderId="56" xfId="2" applyFont="1" applyFill="1" applyBorder="1" applyAlignment="1">
      <alignment horizontal="center" vertical="center" shrinkToFit="1"/>
    </xf>
    <xf numFmtId="0" fontId="25" fillId="3" borderId="57" xfId="2" applyFont="1" applyFill="1" applyBorder="1" applyAlignment="1">
      <alignment horizontal="center" vertical="center" shrinkToFit="1"/>
    </xf>
    <xf numFmtId="0" fontId="13" fillId="0" borderId="55" xfId="2" applyFont="1" applyBorder="1" applyAlignment="1" applyProtection="1">
      <alignment horizontal="center" vertical="center" shrinkToFit="1"/>
      <protection locked="0"/>
    </xf>
    <xf numFmtId="0" fontId="13" fillId="0" borderId="56" xfId="2" applyFont="1" applyBorder="1" applyAlignment="1" applyProtection="1">
      <alignment horizontal="center" vertical="center" shrinkToFit="1"/>
      <protection locked="0"/>
    </xf>
    <xf numFmtId="0" fontId="18" fillId="3" borderId="56" xfId="2" applyFont="1" applyFill="1" applyBorder="1" applyAlignment="1">
      <alignment horizontal="center" vertical="center" shrinkToFit="1"/>
    </xf>
    <xf numFmtId="0" fontId="18" fillId="3" borderId="57" xfId="2" applyFont="1" applyFill="1" applyBorder="1" applyAlignment="1">
      <alignment horizontal="center" vertical="center" shrinkToFit="1"/>
    </xf>
    <xf numFmtId="0" fontId="18" fillId="3" borderId="94" xfId="2" applyFont="1" applyFill="1" applyBorder="1" applyAlignment="1">
      <alignment horizontal="center" vertical="center" shrinkToFit="1"/>
    </xf>
    <xf numFmtId="0" fontId="18" fillId="3" borderId="15" xfId="2" applyFont="1" applyFill="1" applyBorder="1" applyAlignment="1">
      <alignment horizontal="center" vertical="center" shrinkToFit="1"/>
    </xf>
    <xf numFmtId="0" fontId="18" fillId="3" borderId="32" xfId="2" applyFont="1" applyFill="1" applyBorder="1" applyAlignment="1">
      <alignment horizontal="center" vertical="center" shrinkToFit="1"/>
    </xf>
    <xf numFmtId="0" fontId="13" fillId="0" borderId="35" xfId="2" applyFont="1" applyBorder="1" applyAlignment="1" applyProtection="1">
      <alignment horizontal="center" vertical="center" shrinkToFit="1"/>
      <protection locked="0"/>
    </xf>
    <xf numFmtId="0" fontId="13" fillId="0" borderId="15" xfId="2" applyFont="1" applyBorder="1" applyAlignment="1" applyProtection="1">
      <alignment horizontal="center" vertical="center" shrinkToFit="1"/>
      <protection locked="0"/>
    </xf>
    <xf numFmtId="0" fontId="13" fillId="0" borderId="63" xfId="2" applyFont="1" applyBorder="1" applyAlignment="1" applyProtection="1">
      <alignment horizontal="center" vertical="center" shrinkToFit="1"/>
      <protection locked="0"/>
    </xf>
    <xf numFmtId="0" fontId="34" fillId="0" borderId="12" xfId="2" applyFont="1" applyBorder="1" applyAlignment="1">
      <alignment horizontal="left" vertical="top" wrapText="1" shrinkToFit="1"/>
    </xf>
    <xf numFmtId="0" fontId="34" fillId="0" borderId="0" xfId="2" applyFont="1" applyAlignment="1">
      <alignment horizontal="left" vertical="top" wrapText="1" shrinkToFit="1"/>
    </xf>
    <xf numFmtId="0" fontId="30" fillId="0" borderId="0" xfId="5" applyFont="1" applyAlignment="1" applyProtection="1">
      <alignment horizontal="left" vertical="center"/>
      <protection locked="0"/>
    </xf>
    <xf numFmtId="0" fontId="13" fillId="0" borderId="58" xfId="2" applyFont="1" applyBorder="1" applyAlignment="1" applyProtection="1">
      <alignment horizontal="center" vertical="center" shrinkToFit="1"/>
      <protection locked="0"/>
    </xf>
    <xf numFmtId="0" fontId="18" fillId="3" borderId="93" xfId="2" applyFont="1" applyFill="1" applyBorder="1" applyAlignment="1">
      <alignment horizontal="center" vertical="center" shrinkToFit="1"/>
    </xf>
    <xf numFmtId="0" fontId="18" fillId="3" borderId="24" xfId="2" applyFont="1" applyFill="1" applyBorder="1" applyAlignment="1">
      <alignment horizontal="center" vertical="center" shrinkToFit="1"/>
    </xf>
    <xf numFmtId="0" fontId="18" fillId="3" borderId="31" xfId="2" applyFont="1" applyFill="1" applyBorder="1" applyAlignment="1">
      <alignment horizontal="center" vertical="center" shrinkToFit="1"/>
    </xf>
    <xf numFmtId="0" fontId="18" fillId="3" borderId="91" xfId="2" applyFont="1" applyFill="1" applyBorder="1" applyAlignment="1">
      <alignment horizontal="center" vertical="center" shrinkToFit="1"/>
    </xf>
    <xf numFmtId="0" fontId="13" fillId="0" borderId="66" xfId="2" applyFont="1" applyBorder="1" applyAlignment="1" applyProtection="1">
      <alignment horizontal="center" vertical="center" shrinkToFit="1"/>
      <protection locked="0"/>
    </xf>
    <xf numFmtId="0" fontId="24" fillId="3" borderId="92" xfId="2" applyFont="1" applyFill="1" applyBorder="1" applyAlignment="1">
      <alignment horizontal="center" vertical="center" textRotation="255" wrapText="1" shrinkToFit="1"/>
    </xf>
    <xf numFmtId="0" fontId="24" fillId="3" borderId="1" xfId="2" applyFont="1" applyFill="1" applyBorder="1" applyAlignment="1">
      <alignment horizontal="center" vertical="center" textRotation="255" wrapText="1" shrinkToFit="1"/>
    </xf>
    <xf numFmtId="0" fontId="24" fillId="3" borderId="29" xfId="2" applyFont="1" applyFill="1" applyBorder="1" applyAlignment="1">
      <alignment horizontal="center" vertical="center" textRotation="255" wrapText="1" shrinkToFit="1"/>
    </xf>
    <xf numFmtId="0" fontId="18" fillId="3" borderId="30" xfId="2" applyFont="1" applyFill="1" applyBorder="1" applyAlignment="1">
      <alignment horizontal="center" vertical="center" wrapText="1" shrinkToFit="1"/>
    </xf>
    <xf numFmtId="0" fontId="26" fillId="3" borderId="86" xfId="2" applyFont="1" applyFill="1" applyBorder="1" applyAlignment="1">
      <alignment horizontal="center" vertical="center" wrapText="1" shrinkToFit="1"/>
    </xf>
    <xf numFmtId="0" fontId="26" fillId="3" borderId="72" xfId="2" applyFont="1" applyFill="1" applyBorder="1" applyAlignment="1">
      <alignment horizontal="center" vertical="center" shrinkToFit="1"/>
    </xf>
    <xf numFmtId="0" fontId="26" fillId="3" borderId="73" xfId="2" applyFont="1" applyFill="1" applyBorder="1" applyAlignment="1">
      <alignment horizontal="center" vertical="center" shrinkToFit="1"/>
    </xf>
    <xf numFmtId="0" fontId="13" fillId="0" borderId="71" xfId="2" applyFont="1" applyBorder="1" applyAlignment="1" applyProtection="1">
      <alignment horizontal="center" vertical="center" shrinkToFit="1"/>
      <protection locked="0"/>
    </xf>
    <xf numFmtId="0" fontId="13" fillId="0" borderId="72" xfId="2" applyFont="1" applyBorder="1" applyAlignment="1" applyProtection="1">
      <alignment horizontal="center" vertical="center" shrinkToFit="1"/>
      <protection locked="0"/>
    </xf>
    <xf numFmtId="0" fontId="18" fillId="3" borderId="28" xfId="2" applyFont="1" applyFill="1" applyBorder="1" applyAlignment="1" applyProtection="1">
      <alignment horizontal="center" vertical="center" wrapText="1" shrinkToFit="1"/>
      <protection locked="0"/>
    </xf>
    <xf numFmtId="0" fontId="18" fillId="3" borderId="24" xfId="2" applyFont="1" applyFill="1" applyBorder="1" applyAlignment="1" applyProtection="1">
      <alignment horizontal="center" vertical="center" wrapText="1" shrinkToFit="1"/>
      <protection locked="0"/>
    </xf>
    <xf numFmtId="0" fontId="18" fillId="3" borderId="31" xfId="2" applyFont="1" applyFill="1" applyBorder="1" applyAlignment="1" applyProtection="1">
      <alignment horizontal="center" vertical="center" wrapText="1" shrinkToFit="1"/>
      <protection locked="0"/>
    </xf>
    <xf numFmtId="0" fontId="13" fillId="3" borderId="20" xfId="2" applyFont="1" applyFill="1" applyBorder="1" applyAlignment="1">
      <alignment horizontal="center" vertical="center" shrinkToFit="1"/>
    </xf>
    <xf numFmtId="0" fontId="13" fillId="3" borderId="2" xfId="2" applyFont="1" applyFill="1" applyBorder="1" applyAlignment="1">
      <alignment horizontal="center" vertical="center" shrinkToFit="1"/>
    </xf>
    <xf numFmtId="0" fontId="13" fillId="3" borderId="34" xfId="2" applyFont="1" applyFill="1" applyBorder="1" applyAlignment="1">
      <alignment horizontal="center" vertical="center" shrinkToFit="1"/>
    </xf>
    <xf numFmtId="0" fontId="18" fillId="0" borderId="69" xfId="2" applyFont="1" applyBorder="1" applyAlignment="1" applyProtection="1">
      <alignment horizontal="center" vertical="center" shrinkToFit="1"/>
      <protection locked="0"/>
    </xf>
    <xf numFmtId="0" fontId="18" fillId="0" borderId="67" xfId="2" applyFont="1" applyBorder="1" applyAlignment="1" applyProtection="1">
      <alignment horizontal="center" vertical="center" shrinkToFit="1"/>
      <protection locked="0"/>
    </xf>
    <xf numFmtId="0" fontId="18" fillId="3" borderId="2" xfId="2" applyFont="1" applyFill="1" applyBorder="1" applyAlignment="1">
      <alignment horizontal="center" vertical="center" wrapText="1" shrinkToFit="1"/>
    </xf>
    <xf numFmtId="0" fontId="18" fillId="3" borderId="34" xfId="2" applyFont="1" applyFill="1" applyBorder="1" applyAlignment="1">
      <alignment horizontal="center" vertical="center" wrapText="1" shrinkToFit="1"/>
    </xf>
    <xf numFmtId="0" fontId="13" fillId="3" borderId="22" xfId="2" applyFont="1" applyFill="1" applyBorder="1" applyAlignment="1">
      <alignment horizontal="center" vertical="center" shrinkToFit="1"/>
    </xf>
    <xf numFmtId="0" fontId="13" fillId="3" borderId="0" xfId="2" applyFont="1" applyFill="1" applyAlignment="1">
      <alignment horizontal="center" vertical="center" shrinkToFit="1"/>
    </xf>
    <xf numFmtId="0" fontId="13" fillId="3" borderId="7" xfId="2" applyFont="1" applyFill="1" applyBorder="1" applyAlignment="1">
      <alignment horizontal="center" vertical="center" shrinkToFit="1"/>
    </xf>
    <xf numFmtId="0" fontId="18" fillId="3" borderId="49" xfId="2" applyFont="1" applyFill="1" applyBorder="1" applyAlignment="1">
      <alignment horizontal="center" vertical="center" shrinkToFit="1"/>
    </xf>
    <xf numFmtId="0" fontId="18" fillId="3" borderId="12" xfId="2" applyFont="1" applyFill="1" applyBorder="1" applyAlignment="1">
      <alignment horizontal="center" vertical="center" shrinkToFit="1"/>
    </xf>
    <xf numFmtId="0" fontId="18" fillId="3" borderId="39" xfId="2" applyFont="1" applyFill="1" applyBorder="1" applyAlignment="1">
      <alignment horizontal="center" vertical="center" shrinkToFit="1"/>
    </xf>
    <xf numFmtId="0" fontId="24" fillId="3" borderId="86" xfId="2" applyFont="1" applyFill="1" applyBorder="1" applyAlignment="1">
      <alignment horizontal="center" vertical="center" wrapText="1" shrinkToFit="1"/>
    </xf>
    <xf numFmtId="0" fontId="24" fillId="3" borderId="72" xfId="2" applyFont="1" applyFill="1" applyBorder="1" applyAlignment="1">
      <alignment horizontal="center" vertical="center" wrapText="1" shrinkToFit="1"/>
    </xf>
    <xf numFmtId="0" fontId="24" fillId="3" borderId="87" xfId="2" applyFont="1" applyFill="1" applyBorder="1" applyAlignment="1">
      <alignment horizontal="center" vertical="center" wrapText="1" shrinkToFit="1"/>
    </xf>
    <xf numFmtId="0" fontId="24" fillId="3" borderId="70" xfId="2" applyFont="1" applyFill="1" applyBorder="1" applyAlignment="1">
      <alignment horizontal="center" vertical="center" wrapText="1" shrinkToFit="1"/>
    </xf>
    <xf numFmtId="0" fontId="24" fillId="3" borderId="56" xfId="2" applyFont="1" applyFill="1" applyBorder="1" applyAlignment="1">
      <alignment horizontal="center" vertical="center" wrapText="1" shrinkToFit="1"/>
    </xf>
    <xf numFmtId="0" fontId="24" fillId="3" borderId="90" xfId="2" applyFont="1" applyFill="1" applyBorder="1" applyAlignment="1">
      <alignment horizontal="center" vertical="center" wrapText="1" shrinkToFit="1"/>
    </xf>
    <xf numFmtId="0" fontId="23" fillId="3" borderId="45" xfId="2" applyFont="1" applyFill="1" applyBorder="1" applyAlignment="1">
      <alignment horizontal="center" vertical="center" wrapText="1"/>
    </xf>
    <xf numFmtId="0" fontId="23" fillId="3" borderId="46" xfId="2" applyFont="1" applyFill="1" applyBorder="1" applyAlignment="1">
      <alignment horizontal="center" vertical="center" wrapText="1"/>
    </xf>
    <xf numFmtId="0" fontId="0" fillId="0" borderId="46" xfId="0" applyBorder="1" applyAlignment="1">
      <alignment horizontal="center" vertical="center" wrapText="1"/>
    </xf>
    <xf numFmtId="0" fontId="18" fillId="3" borderId="59" xfId="2" applyFont="1" applyFill="1" applyBorder="1" applyAlignment="1">
      <alignment horizontal="center" vertical="center" shrinkToFit="1"/>
    </xf>
    <xf numFmtId="0" fontId="18" fillId="3" borderId="60" xfId="2" applyFont="1" applyFill="1" applyBorder="1" applyAlignment="1">
      <alignment horizontal="center" vertical="center" shrinkToFit="1"/>
    </xf>
    <xf numFmtId="0" fontId="18" fillId="0" borderId="61" xfId="2" applyFont="1" applyBorder="1" applyAlignment="1" applyProtection="1">
      <alignment horizontal="center" vertical="center" shrinkToFit="1"/>
      <protection locked="0"/>
    </xf>
    <xf numFmtId="0" fontId="18" fillId="0" borderId="59" xfId="2" applyFont="1" applyBorder="1" applyAlignment="1" applyProtection="1">
      <alignment horizontal="center" vertical="center" shrinkToFit="1"/>
      <protection locked="0"/>
    </xf>
    <xf numFmtId="0" fontId="18" fillId="0" borderId="71" xfId="2" applyFont="1" applyBorder="1" applyAlignment="1" applyProtection="1">
      <alignment horizontal="center" vertical="center" shrinkToFit="1"/>
      <protection locked="0"/>
    </xf>
    <xf numFmtId="0" fontId="18" fillId="0" borderId="72" xfId="2" applyFont="1" applyBorder="1" applyAlignment="1" applyProtection="1">
      <alignment horizontal="center" vertical="center" shrinkToFit="1"/>
      <protection locked="0"/>
    </xf>
    <xf numFmtId="0" fontId="19" fillId="3" borderId="13" xfId="2" applyFont="1" applyFill="1" applyBorder="1" applyAlignment="1">
      <alignment horizontal="left" vertical="center" shrinkToFit="1"/>
    </xf>
    <xf numFmtId="0" fontId="19" fillId="3" borderId="15" xfId="2" applyFont="1" applyFill="1" applyBorder="1" applyAlignment="1">
      <alignment horizontal="left" vertical="center" shrinkToFit="1"/>
    </xf>
    <xf numFmtId="0" fontId="19" fillId="3" borderId="32" xfId="2" applyFont="1" applyFill="1" applyBorder="1" applyAlignment="1">
      <alignment horizontal="left" vertical="center" shrinkToFit="1"/>
    </xf>
    <xf numFmtId="0" fontId="18" fillId="0" borderId="60" xfId="2" applyFont="1" applyBorder="1" applyAlignment="1" applyProtection="1">
      <alignment horizontal="center" vertical="center" shrinkToFit="1"/>
      <protection locked="0"/>
    </xf>
    <xf numFmtId="0" fontId="19" fillId="3" borderId="30" xfId="2" applyFont="1" applyFill="1" applyBorder="1" applyAlignment="1">
      <alignment horizontal="left" vertical="center" shrinkToFit="1"/>
    </xf>
    <xf numFmtId="0" fontId="19" fillId="3" borderId="26" xfId="2" applyFont="1" applyFill="1" applyBorder="1" applyAlignment="1">
      <alignment horizontal="left" vertical="center" shrinkToFit="1"/>
    </xf>
    <xf numFmtId="0" fontId="19" fillId="3" borderId="33" xfId="2" applyFont="1" applyFill="1" applyBorder="1" applyAlignment="1">
      <alignment horizontal="left" vertical="center" shrinkToFit="1"/>
    </xf>
    <xf numFmtId="0" fontId="18" fillId="3" borderId="27" xfId="2" applyFont="1" applyFill="1" applyBorder="1" applyAlignment="1">
      <alignment horizontal="center" vertical="center" shrinkToFit="1"/>
    </xf>
    <xf numFmtId="0" fontId="18" fillId="3" borderId="38" xfId="2" applyFont="1" applyFill="1" applyBorder="1" applyAlignment="1">
      <alignment horizontal="center" vertical="center" shrinkToFit="1"/>
    </xf>
    <xf numFmtId="0" fontId="18" fillId="3" borderId="13" xfId="2" applyFont="1" applyFill="1" applyBorder="1" applyAlignment="1">
      <alignment horizontal="center" vertical="center" shrinkToFit="1"/>
    </xf>
    <xf numFmtId="20" fontId="18" fillId="3" borderId="94" xfId="2" applyNumberFormat="1" applyFont="1" applyFill="1" applyBorder="1" applyAlignment="1">
      <alignment horizontal="center" vertical="center" shrinkToFit="1"/>
    </xf>
    <xf numFmtId="20" fontId="18" fillId="3" borderId="15" xfId="2" applyNumberFormat="1" applyFont="1" applyFill="1" applyBorder="1" applyAlignment="1">
      <alignment horizontal="center" vertical="center" shrinkToFit="1"/>
    </xf>
    <xf numFmtId="20" fontId="18" fillId="3" borderId="32" xfId="2" applyNumberFormat="1" applyFont="1" applyFill="1" applyBorder="1" applyAlignment="1">
      <alignment horizontal="center" vertical="center" shrinkToFit="1"/>
    </xf>
    <xf numFmtId="0" fontId="18" fillId="3" borderId="69" xfId="2" applyFont="1" applyFill="1" applyBorder="1" applyAlignment="1">
      <alignment horizontal="center" vertical="center" shrinkToFit="1"/>
    </xf>
    <xf numFmtId="0" fontId="18" fillId="3" borderId="67" xfId="2" applyFont="1" applyFill="1" applyBorder="1" applyAlignment="1">
      <alignment horizontal="center" vertical="center" shrinkToFit="1"/>
    </xf>
    <xf numFmtId="0" fontId="18" fillId="3" borderId="68" xfId="2" applyFont="1" applyFill="1" applyBorder="1" applyAlignment="1">
      <alignment horizontal="center" vertical="center" shrinkToFit="1"/>
    </xf>
    <xf numFmtId="0" fontId="18" fillId="0" borderId="73" xfId="2" applyFont="1" applyBorder="1" applyAlignment="1" applyProtection="1">
      <alignment horizontal="center" vertical="center" shrinkToFit="1"/>
      <protection locked="0"/>
    </xf>
    <xf numFmtId="0" fontId="18" fillId="3" borderId="71" xfId="2" applyFont="1" applyFill="1" applyBorder="1" applyAlignment="1">
      <alignment horizontal="center" vertical="center"/>
    </xf>
    <xf numFmtId="0" fontId="18" fillId="3" borderId="72" xfId="2" applyFont="1" applyFill="1" applyBorder="1" applyAlignment="1">
      <alignment horizontal="center" vertical="center"/>
    </xf>
    <xf numFmtId="0" fontId="18" fillId="3" borderId="73" xfId="2" applyFont="1" applyFill="1" applyBorder="1" applyAlignment="1">
      <alignment horizontal="center" vertical="center"/>
    </xf>
    <xf numFmtId="0" fontId="18" fillId="3" borderId="67" xfId="2" applyFont="1" applyFill="1" applyBorder="1" applyAlignment="1">
      <alignment horizontal="center" vertical="center"/>
    </xf>
    <xf numFmtId="0" fontId="18" fillId="3" borderId="68" xfId="2" applyFont="1" applyFill="1" applyBorder="1" applyAlignment="1">
      <alignment horizontal="center" vertical="center"/>
    </xf>
    <xf numFmtId="0" fontId="23" fillId="3" borderId="49" xfId="2" applyFont="1" applyFill="1" applyBorder="1" applyAlignment="1">
      <alignment horizontal="center" vertical="center" textRotation="255" wrapText="1" shrinkToFit="1"/>
    </xf>
    <xf numFmtId="0" fontId="23" fillId="3" borderId="12" xfId="2" applyFont="1" applyFill="1" applyBorder="1" applyAlignment="1">
      <alignment horizontal="center" vertical="center" textRotation="255" wrapText="1" shrinkToFit="1"/>
    </xf>
    <xf numFmtId="0" fontId="23" fillId="3" borderId="22" xfId="2" applyFont="1" applyFill="1" applyBorder="1" applyAlignment="1">
      <alignment horizontal="center" vertical="center" textRotation="255" wrapText="1" shrinkToFit="1"/>
    </xf>
    <xf numFmtId="0" fontId="23" fillId="3" borderId="0" xfId="2" applyFont="1" applyFill="1" applyAlignment="1">
      <alignment horizontal="center" vertical="center" textRotation="255" wrapText="1" shrinkToFit="1"/>
    </xf>
    <xf numFmtId="0" fontId="23" fillId="3" borderId="53" xfId="2" applyFont="1" applyFill="1" applyBorder="1" applyAlignment="1">
      <alignment horizontal="center" vertical="center" textRotation="255" wrapText="1" shrinkToFit="1"/>
    </xf>
    <xf numFmtId="0" fontId="23" fillId="3" borderId="3" xfId="2" applyFont="1" applyFill="1" applyBorder="1" applyAlignment="1">
      <alignment horizontal="center" vertical="center" textRotation="255" wrapText="1" shrinkToFit="1"/>
    </xf>
    <xf numFmtId="0" fontId="23" fillId="3" borderId="47" xfId="2" applyFont="1" applyFill="1" applyBorder="1" applyAlignment="1">
      <alignment horizontal="center" vertical="center" wrapText="1"/>
    </xf>
    <xf numFmtId="0" fontId="23" fillId="3" borderId="50" xfId="2" applyFont="1" applyFill="1" applyBorder="1" applyAlignment="1">
      <alignment horizontal="center" vertical="center" textRotation="255" wrapText="1" shrinkToFit="1"/>
    </xf>
    <xf numFmtId="0" fontId="23" fillId="3" borderId="19" xfId="2" applyFont="1" applyFill="1" applyBorder="1" applyAlignment="1">
      <alignment horizontal="center" vertical="center" textRotation="255" wrapText="1" shrinkToFit="1"/>
    </xf>
    <xf numFmtId="0" fontId="23" fillId="3" borderId="54" xfId="2" applyFont="1" applyFill="1" applyBorder="1" applyAlignment="1">
      <alignment horizontal="center" vertical="center" textRotation="255" wrapText="1" shrinkToFit="1"/>
    </xf>
    <xf numFmtId="0" fontId="23" fillId="3" borderId="45" xfId="2" applyFont="1" applyFill="1" applyBorder="1" applyAlignment="1">
      <alignment horizontal="center" vertical="center" textRotation="255" shrinkToFit="1"/>
    </xf>
    <xf numFmtId="0" fontId="23" fillId="3" borderId="46" xfId="2" applyFont="1" applyFill="1" applyBorder="1" applyAlignment="1">
      <alignment horizontal="center" vertical="center" textRotation="255" shrinkToFit="1"/>
    </xf>
    <xf numFmtId="0" fontId="23" fillId="3" borderId="47" xfId="2" applyFont="1" applyFill="1" applyBorder="1" applyAlignment="1">
      <alignment horizontal="center" vertical="center" textRotation="255" shrinkToFit="1"/>
    </xf>
    <xf numFmtId="0" fontId="19" fillId="3" borderId="28" xfId="2" applyFont="1" applyFill="1" applyBorder="1" applyAlignment="1">
      <alignment horizontal="left" vertical="center" shrinkToFit="1"/>
    </xf>
    <xf numFmtId="0" fontId="19" fillId="3" borderId="24" xfId="2" applyFont="1" applyFill="1" applyBorder="1" applyAlignment="1">
      <alignment horizontal="left" vertical="center" shrinkToFit="1"/>
    </xf>
    <xf numFmtId="0" fontId="19" fillId="3" borderId="31" xfId="2" applyFont="1" applyFill="1" applyBorder="1" applyAlignment="1">
      <alignment horizontal="left" vertical="center" shrinkToFit="1"/>
    </xf>
    <xf numFmtId="0" fontId="18" fillId="3" borderId="25" xfId="2" applyFont="1" applyFill="1" applyBorder="1" applyAlignment="1">
      <alignment horizontal="center" vertical="center" shrinkToFit="1"/>
    </xf>
    <xf numFmtId="0" fontId="18" fillId="3" borderId="37" xfId="2" applyFont="1" applyFill="1" applyBorder="1" applyAlignment="1">
      <alignment horizontal="center" vertical="center" shrinkToFit="1"/>
    </xf>
    <xf numFmtId="0" fontId="18" fillId="3" borderId="61" xfId="2" applyFont="1" applyFill="1" applyBorder="1" applyAlignment="1">
      <alignment horizontal="center" vertical="center"/>
    </xf>
    <xf numFmtId="0" fontId="18" fillId="3" borderId="59" xfId="2" applyFont="1" applyFill="1" applyBorder="1" applyAlignment="1">
      <alignment horizontal="center" vertical="center"/>
    </xf>
    <xf numFmtId="0" fontId="18" fillId="3" borderId="60" xfId="2" applyFont="1" applyFill="1" applyBorder="1" applyAlignment="1">
      <alignment horizontal="center" vertical="center"/>
    </xf>
    <xf numFmtId="0" fontId="15" fillId="0" borderId="0" xfId="2" applyFont="1" applyAlignment="1">
      <alignment horizontal="center" vertical="center" shrinkToFit="1"/>
    </xf>
    <xf numFmtId="0" fontId="27" fillId="0" borderId="0" xfId="0" applyFont="1" applyAlignment="1">
      <alignment vertical="center" shrinkToFit="1"/>
    </xf>
    <xf numFmtId="0" fontId="27" fillId="0" borderId="0" xfId="0" applyFont="1" applyAlignment="1">
      <alignment horizontal="center" vertical="center" shrinkToFit="1"/>
    </xf>
    <xf numFmtId="0" fontId="18" fillId="0" borderId="0" xfId="2" applyFont="1" applyAlignment="1">
      <alignment horizontal="center" vertical="center"/>
    </xf>
    <xf numFmtId="0" fontId="20" fillId="3" borderId="41" xfId="2" applyFont="1" applyFill="1" applyBorder="1" applyAlignment="1">
      <alignment horizontal="center" vertical="center"/>
    </xf>
    <xf numFmtId="0" fontId="20" fillId="3" borderId="40" xfId="2" applyFont="1" applyFill="1" applyBorder="1" applyAlignment="1">
      <alignment horizontal="center" vertical="center"/>
    </xf>
    <xf numFmtId="0" fontId="20" fillId="3" borderId="42" xfId="2" applyFont="1" applyFill="1" applyBorder="1" applyAlignment="1">
      <alignment horizontal="center" vertical="center"/>
    </xf>
    <xf numFmtId="0" fontId="32" fillId="0" borderId="43" xfId="2" applyFont="1" applyBorder="1" applyAlignment="1" applyProtection="1">
      <alignment horizontal="center" vertical="center" shrinkToFit="1"/>
      <protection locked="0"/>
    </xf>
    <xf numFmtId="0" fontId="32" fillId="0" borderId="18" xfId="2" applyFont="1" applyBorder="1" applyAlignment="1" applyProtection="1">
      <alignment horizontal="center" vertical="center" shrinkToFit="1"/>
      <protection locked="0"/>
    </xf>
    <xf numFmtId="0" fontId="32" fillId="0" borderId="17" xfId="2" applyFont="1" applyBorder="1" applyAlignment="1" applyProtection="1">
      <alignment horizontal="center" vertical="center" shrinkToFit="1"/>
      <protection locked="0"/>
    </xf>
    <xf numFmtId="0" fontId="32" fillId="0" borderId="44" xfId="2" applyFont="1" applyBorder="1" applyAlignment="1" applyProtection="1">
      <alignment horizontal="center" vertical="center" shrinkToFit="1"/>
      <protection locked="0"/>
    </xf>
    <xf numFmtId="0" fontId="32" fillId="0" borderId="0" xfId="2" applyFont="1" applyAlignment="1" applyProtection="1">
      <alignment horizontal="center" vertical="center" shrinkToFit="1"/>
      <protection locked="0"/>
    </xf>
    <xf numFmtId="0" fontId="32" fillId="0" borderId="19" xfId="2" applyFont="1" applyBorder="1" applyAlignment="1" applyProtection="1">
      <alignment horizontal="center" vertical="center" shrinkToFit="1"/>
      <protection locked="0"/>
    </xf>
    <xf numFmtId="0" fontId="32" fillId="3" borderId="100" xfId="2" applyFont="1" applyFill="1" applyBorder="1" applyAlignment="1">
      <alignment horizontal="right" vertical="center" shrinkToFit="1"/>
    </xf>
    <xf numFmtId="0" fontId="32" fillId="3" borderId="102" xfId="2" applyFont="1" applyFill="1" applyBorder="1" applyAlignment="1">
      <alignment horizontal="right" vertical="center" shrinkToFit="1"/>
    </xf>
    <xf numFmtId="0" fontId="18" fillId="0" borderId="80" xfId="2" quotePrefix="1" applyFont="1" applyBorder="1" applyAlignment="1" applyProtection="1">
      <alignment horizontal="center" vertical="center" shrinkToFit="1"/>
      <protection locked="0"/>
    </xf>
    <xf numFmtId="0" fontId="18" fillId="0" borderId="80" xfId="2" applyFont="1" applyBorder="1" applyAlignment="1" applyProtection="1">
      <alignment horizontal="center" vertical="center" shrinkToFit="1"/>
      <protection locked="0"/>
    </xf>
    <xf numFmtId="0" fontId="18" fillId="0" borderId="81" xfId="2" applyFont="1" applyBorder="1" applyAlignment="1" applyProtection="1">
      <alignment horizontal="center" vertical="center" shrinkToFit="1"/>
      <protection locked="0"/>
    </xf>
    <xf numFmtId="0" fontId="33" fillId="0" borderId="0" xfId="2" applyFont="1" applyAlignment="1">
      <alignment horizontal="right" vertical="center" wrapText="1" shrinkToFit="1"/>
    </xf>
    <xf numFmtId="0" fontId="33" fillId="0" borderId="0" xfId="2" applyFont="1" applyAlignment="1">
      <alignment horizontal="left" vertical="top" wrapText="1" shrinkToFit="1"/>
    </xf>
    <xf numFmtId="0" fontId="33" fillId="0" borderId="3" xfId="2" applyFont="1" applyBorder="1" applyAlignment="1">
      <alignment horizontal="left" vertical="top" wrapText="1" shrinkToFit="1"/>
    </xf>
    <xf numFmtId="0" fontId="32" fillId="3" borderId="101" xfId="2" applyFont="1" applyFill="1" applyBorder="1" applyAlignment="1">
      <alignment horizontal="right" vertical="center" shrinkToFit="1"/>
    </xf>
    <xf numFmtId="0" fontId="32" fillId="3" borderId="21" xfId="2" applyFont="1" applyFill="1" applyBorder="1" applyAlignment="1">
      <alignment horizontal="right" vertical="center" shrinkToFit="1"/>
    </xf>
    <xf numFmtId="0" fontId="18" fillId="3" borderId="61" xfId="2" applyFont="1" applyFill="1" applyBorder="1" applyAlignment="1">
      <alignment horizontal="center" vertical="center" shrinkToFit="1"/>
    </xf>
    <xf numFmtId="0" fontId="17" fillId="0" borderId="86" xfId="2" applyFont="1" applyBorder="1" applyAlignment="1" applyProtection="1">
      <alignment horizontal="center" vertical="center" shrinkToFit="1"/>
      <protection locked="0"/>
    </xf>
    <xf numFmtId="0" fontId="17" fillId="0" borderId="72" xfId="2" applyFont="1" applyBorder="1" applyAlignment="1" applyProtection="1">
      <alignment horizontal="center" vertical="center" shrinkToFit="1"/>
      <protection locked="0"/>
    </xf>
    <xf numFmtId="0" fontId="17" fillId="0" borderId="97" xfId="2" applyFont="1" applyBorder="1" applyAlignment="1" applyProtection="1">
      <alignment horizontal="center" vertical="center" shrinkToFit="1"/>
      <protection locked="0"/>
    </xf>
    <xf numFmtId="0" fontId="17" fillId="0" borderId="98" xfId="2" applyFont="1" applyBorder="1" applyAlignment="1" applyProtection="1">
      <alignment horizontal="center" vertical="center" shrinkToFit="1"/>
      <protection locked="0"/>
    </xf>
    <xf numFmtId="0" fontId="17" fillId="0" borderId="64" xfId="2" applyFont="1" applyBorder="1" applyAlignment="1" applyProtection="1">
      <alignment horizontal="center" vertical="center" shrinkToFit="1"/>
      <protection locked="0"/>
    </xf>
    <xf numFmtId="0" fontId="17" fillId="0" borderId="99" xfId="2" applyFont="1" applyBorder="1" applyAlignment="1" applyProtection="1">
      <alignment horizontal="center" vertical="center" shrinkToFit="1"/>
      <protection locked="0"/>
    </xf>
    <xf numFmtId="0" fontId="20" fillId="3" borderId="95" xfId="2" applyFont="1" applyFill="1" applyBorder="1" applyAlignment="1">
      <alignment horizontal="center" vertical="center" shrinkToFit="1"/>
    </xf>
    <xf numFmtId="0" fontId="20" fillId="3" borderId="65" xfId="2" applyFont="1" applyFill="1" applyBorder="1" applyAlignment="1">
      <alignment horizontal="center" vertical="center" shrinkToFit="1"/>
    </xf>
    <xf numFmtId="0" fontId="20" fillId="3" borderId="96" xfId="2" applyFont="1" applyFill="1" applyBorder="1" applyAlignment="1">
      <alignment horizontal="center" vertical="center" shrinkToFit="1"/>
    </xf>
    <xf numFmtId="0" fontId="18" fillId="0" borderId="61" xfId="2" applyFont="1" applyBorder="1" applyAlignment="1">
      <alignment horizontal="center" vertical="center" shrinkToFit="1"/>
    </xf>
    <xf numFmtId="0" fontId="18" fillId="0" borderId="59" xfId="2" applyFont="1" applyBorder="1" applyAlignment="1">
      <alignment horizontal="center" vertical="center" shrinkToFit="1"/>
    </xf>
    <xf numFmtId="0" fontId="18" fillId="0" borderId="60" xfId="2" applyFont="1" applyBorder="1" applyAlignment="1">
      <alignment horizontal="center" vertical="center" shrinkToFit="1"/>
    </xf>
    <xf numFmtId="0" fontId="18" fillId="3" borderId="28" xfId="2" applyFont="1" applyFill="1" applyBorder="1" applyAlignment="1">
      <alignment horizontal="center" vertical="center" shrinkToFit="1"/>
    </xf>
    <xf numFmtId="0" fontId="23" fillId="3" borderId="86" xfId="2" applyFont="1" applyFill="1" applyBorder="1" applyAlignment="1">
      <alignment horizontal="center" vertical="center" shrinkToFit="1"/>
    </xf>
    <xf numFmtId="0" fontId="23" fillId="3" borderId="72" xfId="2" applyFont="1" applyFill="1" applyBorder="1" applyAlignment="1">
      <alignment horizontal="center" vertical="center" shrinkToFit="1"/>
    </xf>
    <xf numFmtId="0" fontId="23" fillId="3" borderId="87" xfId="2" applyFont="1" applyFill="1" applyBorder="1" applyAlignment="1">
      <alignment horizontal="center" vertical="center" shrinkToFit="1"/>
    </xf>
    <xf numFmtId="0" fontId="18" fillId="3" borderId="21" xfId="2" applyFont="1" applyFill="1" applyBorder="1" applyAlignment="1">
      <alignment horizontal="center" vertical="center" shrinkToFit="1"/>
    </xf>
    <xf numFmtId="0" fontId="18" fillId="3" borderId="62" xfId="2" applyFont="1" applyFill="1" applyBorder="1" applyAlignment="1">
      <alignment horizontal="center" vertical="center" shrinkToFit="1"/>
    </xf>
    <xf numFmtId="0" fontId="26" fillId="3" borderId="13" xfId="2" applyFont="1" applyFill="1" applyBorder="1" applyAlignment="1">
      <alignment horizontal="center" vertical="center" wrapText="1"/>
    </xf>
    <xf numFmtId="0" fontId="26" fillId="3" borderId="15" xfId="2" applyFont="1" applyFill="1" applyBorder="1" applyAlignment="1">
      <alignment horizontal="center" vertical="center" wrapText="1"/>
    </xf>
    <xf numFmtId="0" fontId="26" fillId="3" borderId="32" xfId="2" applyFont="1" applyFill="1" applyBorder="1" applyAlignment="1">
      <alignment horizontal="center" vertical="center" wrapText="1"/>
    </xf>
    <xf numFmtId="0" fontId="18" fillId="3" borderId="28" xfId="2" applyFont="1" applyFill="1" applyBorder="1" applyAlignment="1">
      <alignment horizontal="center" vertical="center" wrapText="1" shrinkToFit="1"/>
    </xf>
    <xf numFmtId="0" fontId="21" fillId="3" borderId="30" xfId="2" applyFont="1" applyFill="1" applyBorder="1" applyAlignment="1">
      <alignment horizontal="center" vertical="center" wrapText="1" shrinkToFit="1"/>
    </xf>
    <xf numFmtId="0" fontId="21" fillId="3" borderId="26" xfId="2" applyFont="1" applyFill="1" applyBorder="1" applyAlignment="1">
      <alignment horizontal="center" vertical="center" shrinkToFit="1"/>
    </xf>
    <xf numFmtId="0" fontId="21" fillId="3" borderId="33" xfId="2" applyFont="1" applyFill="1" applyBorder="1" applyAlignment="1">
      <alignment horizontal="center" vertical="center" shrinkToFit="1"/>
    </xf>
    <xf numFmtId="0" fontId="23" fillId="3" borderId="82" xfId="2" applyFont="1" applyFill="1" applyBorder="1" applyAlignment="1">
      <alignment horizontal="center" vertical="center" shrinkToFit="1"/>
    </xf>
    <xf numFmtId="0" fontId="23" fillId="3" borderId="59" xfId="2" applyFont="1" applyFill="1" applyBorder="1" applyAlignment="1">
      <alignment horizontal="center" vertical="center" shrinkToFit="1"/>
    </xf>
    <xf numFmtId="0" fontId="23" fillId="3" borderId="83" xfId="2" applyFont="1" applyFill="1" applyBorder="1" applyAlignment="1">
      <alignment horizontal="center" vertical="center" shrinkToFit="1"/>
    </xf>
    <xf numFmtId="0" fontId="18" fillId="3" borderId="84" xfId="2" applyFont="1" applyFill="1" applyBorder="1" applyAlignment="1">
      <alignment horizontal="center" vertical="center" shrinkToFit="1"/>
    </xf>
    <xf numFmtId="0" fontId="18" fillId="3" borderId="85" xfId="2" applyFont="1" applyFill="1" applyBorder="1" applyAlignment="1">
      <alignment horizontal="center" vertical="center" shrinkToFit="1"/>
    </xf>
    <xf numFmtId="0" fontId="19" fillId="3" borderId="49" xfId="2" applyFont="1" applyFill="1" applyBorder="1" applyAlignment="1">
      <alignment horizontal="center" vertical="center" wrapText="1" shrinkToFit="1"/>
    </xf>
    <xf numFmtId="0" fontId="19" fillId="3" borderId="12" xfId="2" applyFont="1" applyFill="1" applyBorder="1" applyAlignment="1">
      <alignment horizontal="center" vertical="center" wrapText="1" shrinkToFit="1"/>
    </xf>
    <xf numFmtId="0" fontId="19" fillId="3" borderId="50" xfId="2" applyFont="1" applyFill="1" applyBorder="1" applyAlignment="1">
      <alignment horizontal="center" vertical="center" wrapText="1" shrinkToFit="1"/>
    </xf>
    <xf numFmtId="0" fontId="19" fillId="3" borderId="22" xfId="2" applyFont="1" applyFill="1" applyBorder="1" applyAlignment="1">
      <alignment horizontal="center" vertical="center" wrapText="1" shrinkToFit="1"/>
    </xf>
    <xf numFmtId="0" fontId="19" fillId="3" borderId="0" xfId="2" applyFont="1" applyFill="1" applyAlignment="1">
      <alignment horizontal="center" vertical="center" wrapText="1" shrinkToFit="1"/>
    </xf>
    <xf numFmtId="0" fontId="19" fillId="3" borderId="19" xfId="2" applyFont="1" applyFill="1" applyBorder="1" applyAlignment="1">
      <alignment horizontal="center" vertical="center" wrapText="1" shrinkToFit="1"/>
    </xf>
    <xf numFmtId="0" fontId="19" fillId="3" borderId="53" xfId="2" applyFont="1" applyFill="1" applyBorder="1" applyAlignment="1">
      <alignment horizontal="center" vertical="center" wrapText="1" shrinkToFit="1"/>
    </xf>
    <xf numFmtId="0" fontId="19" fillId="3" borderId="3" xfId="2" applyFont="1" applyFill="1" applyBorder="1" applyAlignment="1">
      <alignment horizontal="center" vertical="center" wrapText="1" shrinkToFit="1"/>
    </xf>
    <xf numFmtId="0" fontId="19" fillId="3" borderId="54" xfId="2" applyFont="1" applyFill="1" applyBorder="1" applyAlignment="1">
      <alignment horizontal="center" vertical="center" wrapText="1" shrinkToFit="1"/>
    </xf>
    <xf numFmtId="0" fontId="0" fillId="0" borderId="12" xfId="0" applyBorder="1" applyAlignment="1">
      <alignment horizontal="center" vertical="center" wrapText="1" shrinkToFit="1"/>
    </xf>
    <xf numFmtId="0" fontId="0" fillId="0" borderId="50" xfId="0" applyBorder="1" applyAlignment="1">
      <alignment horizontal="center" vertical="center" wrapText="1" shrinkToFit="1"/>
    </xf>
    <xf numFmtId="0" fontId="0" fillId="0" borderId="22" xfId="0" applyBorder="1" applyAlignment="1">
      <alignment horizontal="center" vertical="center" wrapText="1" shrinkToFit="1"/>
    </xf>
    <xf numFmtId="0" fontId="0" fillId="0" borderId="0" xfId="0" applyAlignment="1">
      <alignment horizontal="center" vertical="center" wrapText="1" shrinkToFit="1"/>
    </xf>
    <xf numFmtId="0" fontId="0" fillId="0" borderId="19" xfId="0" applyBorder="1" applyAlignment="1">
      <alignment horizontal="center" vertical="center" wrapText="1" shrinkToFit="1"/>
    </xf>
    <xf numFmtId="0" fontId="18" fillId="3" borderId="88" xfId="2" applyFont="1" applyFill="1" applyBorder="1" applyAlignment="1">
      <alignment horizontal="center" vertical="center" shrinkToFit="1"/>
    </xf>
    <xf numFmtId="0" fontId="18" fillId="3" borderId="89" xfId="2" applyFont="1" applyFill="1" applyBorder="1" applyAlignment="1">
      <alignment horizontal="center" vertical="center" shrinkToFit="1"/>
    </xf>
    <xf numFmtId="0" fontId="23" fillId="3" borderId="78" xfId="2" applyFont="1" applyFill="1" applyBorder="1" applyAlignment="1">
      <alignment horizontal="center" vertical="center" shrinkToFit="1"/>
    </xf>
    <xf numFmtId="0" fontId="23" fillId="3" borderId="67" xfId="2" applyFont="1" applyFill="1" applyBorder="1" applyAlignment="1">
      <alignment horizontal="center" vertical="center" shrinkToFit="1"/>
    </xf>
    <xf numFmtId="0" fontId="23" fillId="3" borderId="79" xfId="2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</cellXfs>
  <cellStyles count="6">
    <cellStyle name="ハイパーリンク" xfId="5" builtinId="8"/>
    <cellStyle name="ハイパーリンク 2" xfId="3" xr:uid="{8D829153-7A19-4EB5-9B84-2DF5734EDEA0}"/>
    <cellStyle name="ハイパーリンク 2 2" xfId="4" xr:uid="{A0FA4157-E78E-453E-B189-B28D1AD10799}"/>
    <cellStyle name="標準" xfId="0" builtinId="0"/>
    <cellStyle name="標準 2" xfId="1" xr:uid="{8EA45095-569B-4CDE-A698-8918C6A92F81}"/>
    <cellStyle name="標準 2 2" xfId="2" xr:uid="{18BFE338-6D9C-488F-9BD8-64A7D88638C3}"/>
  </cellStyles>
  <dxfs count="4"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nichiei-meal.net/" TargetMode="External"/><Relationship Id="rId1" Type="http://schemas.openxmlformats.org/officeDocument/2006/relationships/hyperlink" Target="http://nichiei-meal.net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BB7940-5E5B-4753-BBBE-B0EE4D6998C3}">
  <sheetPr>
    <tabColor rgb="FFFFFF00"/>
    <pageSetUpPr fitToPage="1"/>
  </sheetPr>
  <dimension ref="A1:CJ35"/>
  <sheetViews>
    <sheetView showGridLines="0" showZeros="0" tabSelected="1" view="pageBreakPreview" zoomScale="55" zoomScaleNormal="55" zoomScaleSheetLayoutView="55" workbookViewId="0">
      <selection activeCell="P11" sqref="P11:U11"/>
    </sheetView>
  </sheetViews>
  <sheetFormatPr defaultColWidth="2.1796875" defaultRowHeight="14"/>
  <cols>
    <col min="1" max="1" width="1.90625" style="41" customWidth="1"/>
    <col min="2" max="2" width="6.1796875" style="41" customWidth="1"/>
    <col min="3" max="4" width="2.6328125" style="41" customWidth="1"/>
    <col min="5" max="5" width="5.453125" style="41" customWidth="1"/>
    <col min="6" max="9" width="2.6328125" style="41" customWidth="1"/>
    <col min="10" max="35" width="3.08984375" style="41" customWidth="1"/>
    <col min="36" max="41" width="3.1796875" style="41" customWidth="1"/>
    <col min="42" max="42" width="6.36328125" style="41" customWidth="1"/>
    <col min="43" max="79" width="3.1796875" style="41" customWidth="1"/>
    <col min="80" max="16384" width="2.1796875" style="41"/>
  </cols>
  <sheetData>
    <row r="1" spans="1:79" ht="33" customHeight="1">
      <c r="A1" s="39"/>
      <c r="B1" s="180" t="s">
        <v>82</v>
      </c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1"/>
      <c r="O1" s="181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0"/>
      <c r="AO1" s="40"/>
      <c r="AP1" s="183"/>
      <c r="AQ1" s="183"/>
      <c r="AR1" s="183"/>
      <c r="AS1" s="183"/>
      <c r="AT1" s="183"/>
      <c r="AU1" s="183"/>
      <c r="AV1" s="183"/>
      <c r="AW1" s="183"/>
      <c r="AX1" s="183"/>
      <c r="AY1" s="183"/>
      <c r="AZ1" s="183"/>
      <c r="BA1" s="183"/>
      <c r="BB1" s="183"/>
      <c r="BC1" s="183"/>
      <c r="BD1" s="183"/>
      <c r="BE1" s="183"/>
      <c r="BF1" s="183"/>
      <c r="BG1" s="183"/>
      <c r="BH1" s="183"/>
      <c r="BI1" s="183"/>
      <c r="BJ1" s="183"/>
      <c r="BK1" s="183"/>
      <c r="BL1" s="183"/>
      <c r="BM1" s="183"/>
      <c r="BN1" s="183"/>
      <c r="BO1" s="183"/>
      <c r="BP1" s="183"/>
      <c r="BQ1" s="183"/>
      <c r="BR1" s="183"/>
      <c r="BS1" s="183"/>
      <c r="BT1" s="183"/>
      <c r="BU1" s="183"/>
      <c r="BV1" s="183"/>
      <c r="BW1" s="183"/>
      <c r="BX1" s="183"/>
      <c r="BY1" s="183"/>
      <c r="BZ1" s="183"/>
      <c r="CA1" s="183"/>
    </row>
    <row r="2" spans="1:79" ht="6" customHeight="1">
      <c r="A2" s="42"/>
      <c r="B2" s="182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M2" s="43"/>
      <c r="AN2" s="43"/>
      <c r="AO2" s="43"/>
    </row>
    <row r="3" spans="1:79" ht="16.25" customHeight="1">
      <c r="B3" s="182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4"/>
      <c r="AO3" s="44"/>
      <c r="AP3" s="210" t="s">
        <v>83</v>
      </c>
      <c r="AQ3" s="211"/>
      <c r="AR3" s="211"/>
      <c r="AS3" s="211"/>
      <c r="AT3" s="211"/>
      <c r="AU3" s="211"/>
      <c r="AV3" s="211"/>
      <c r="AW3" s="211"/>
      <c r="AX3" s="211"/>
      <c r="AY3" s="211"/>
      <c r="AZ3" s="211"/>
      <c r="BA3" s="211"/>
      <c r="BB3" s="211"/>
      <c r="BC3" s="211"/>
      <c r="BD3" s="211"/>
      <c r="BE3" s="211"/>
      <c r="BF3" s="211"/>
      <c r="BG3" s="211"/>
      <c r="BH3" s="211"/>
      <c r="BI3" s="211"/>
      <c r="BJ3" s="211"/>
      <c r="BK3" s="211"/>
      <c r="BL3" s="212"/>
      <c r="BM3" s="184" t="s">
        <v>55</v>
      </c>
      <c r="BN3" s="185"/>
      <c r="BO3" s="185"/>
      <c r="BP3" s="185"/>
      <c r="BQ3" s="185"/>
      <c r="BR3" s="185"/>
      <c r="BS3" s="185"/>
      <c r="BT3" s="185"/>
      <c r="BU3" s="185"/>
      <c r="BV3" s="185"/>
      <c r="BW3" s="185"/>
      <c r="BX3" s="185"/>
      <c r="BY3" s="185"/>
      <c r="BZ3" s="185"/>
      <c r="CA3" s="186"/>
    </row>
    <row r="4" spans="1:79" ht="20" customHeight="1">
      <c r="B4" s="198" t="s">
        <v>84</v>
      </c>
      <c r="C4" s="198"/>
      <c r="D4" s="198"/>
      <c r="E4" s="198"/>
      <c r="F4" s="198"/>
      <c r="G4" s="198"/>
      <c r="H4" s="198"/>
      <c r="I4" s="198"/>
      <c r="J4" s="198"/>
      <c r="K4" s="198"/>
      <c r="L4" s="198"/>
      <c r="M4" s="198"/>
      <c r="N4" s="198"/>
      <c r="O4" s="198"/>
      <c r="P4" s="198"/>
      <c r="Q4" s="198"/>
      <c r="R4" s="198"/>
      <c r="S4" s="198"/>
      <c r="T4" s="198"/>
      <c r="U4" s="72" t="s">
        <v>85</v>
      </c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50"/>
      <c r="AP4" s="204"/>
      <c r="AQ4" s="205"/>
      <c r="AR4" s="205"/>
      <c r="AS4" s="205"/>
      <c r="AT4" s="205"/>
      <c r="AU4" s="205"/>
      <c r="AV4" s="205"/>
      <c r="AW4" s="205"/>
      <c r="AX4" s="205"/>
      <c r="AY4" s="205"/>
      <c r="AZ4" s="205"/>
      <c r="BA4" s="205"/>
      <c r="BB4" s="205"/>
      <c r="BC4" s="205"/>
      <c r="BD4" s="205"/>
      <c r="BE4" s="205"/>
      <c r="BF4" s="205"/>
      <c r="BG4" s="205"/>
      <c r="BH4" s="205"/>
      <c r="BI4" s="205"/>
      <c r="BJ4" s="205"/>
      <c r="BK4" s="205"/>
      <c r="BL4" s="206"/>
      <c r="BM4" s="187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9"/>
    </row>
    <row r="5" spans="1:79" ht="21" customHeight="1">
      <c r="B5" s="199" t="s">
        <v>95</v>
      </c>
      <c r="C5" s="199"/>
      <c r="D5" s="199"/>
      <c r="E5" s="199"/>
      <c r="F5" s="199"/>
      <c r="G5" s="199"/>
      <c r="H5" s="199"/>
      <c r="I5" s="199"/>
      <c r="J5" s="199"/>
      <c r="K5" s="199"/>
      <c r="L5" s="199"/>
      <c r="M5" s="199"/>
      <c r="N5" s="199"/>
      <c r="O5" s="199"/>
      <c r="P5" s="199"/>
      <c r="Q5" s="199"/>
      <c r="R5" s="199"/>
      <c r="S5" s="199"/>
      <c r="T5" s="199"/>
      <c r="U5" s="199"/>
      <c r="V5" s="199"/>
      <c r="W5" s="199"/>
      <c r="X5" s="199"/>
      <c r="Y5" s="199"/>
      <c r="Z5" s="199"/>
      <c r="AA5" s="199"/>
      <c r="AB5" s="199"/>
      <c r="AC5" s="199"/>
      <c r="AD5" s="199"/>
      <c r="AE5" s="199"/>
      <c r="AF5" s="199"/>
      <c r="AG5" s="199"/>
      <c r="AH5" s="199"/>
      <c r="AI5" s="199"/>
      <c r="AJ5" s="199"/>
      <c r="AK5" s="199"/>
      <c r="AL5" s="199"/>
      <c r="AM5" s="199"/>
      <c r="AN5" s="51"/>
      <c r="AO5" s="51"/>
      <c r="AP5" s="204"/>
      <c r="AQ5" s="205"/>
      <c r="AR5" s="205"/>
      <c r="AS5" s="205"/>
      <c r="AT5" s="205"/>
      <c r="AU5" s="205"/>
      <c r="AV5" s="205"/>
      <c r="AW5" s="205"/>
      <c r="AX5" s="205"/>
      <c r="AY5" s="205"/>
      <c r="AZ5" s="205"/>
      <c r="BA5" s="205"/>
      <c r="BB5" s="205"/>
      <c r="BC5" s="205"/>
      <c r="BD5" s="205"/>
      <c r="BE5" s="205"/>
      <c r="BF5" s="205"/>
      <c r="BG5" s="205"/>
      <c r="BH5" s="205"/>
      <c r="BI5" s="205"/>
      <c r="BJ5" s="205"/>
      <c r="BK5" s="205"/>
      <c r="BL5" s="206"/>
      <c r="BM5" s="190"/>
      <c r="BN5" s="191"/>
      <c r="BO5" s="191"/>
      <c r="BP5" s="191"/>
      <c r="BQ5" s="191"/>
      <c r="BR5" s="191"/>
      <c r="BS5" s="191"/>
      <c r="BT5" s="191"/>
      <c r="BU5" s="191"/>
      <c r="BV5" s="191"/>
      <c r="BW5" s="191"/>
      <c r="BX5" s="191"/>
      <c r="BY5" s="191"/>
      <c r="BZ5" s="191"/>
      <c r="CA5" s="192"/>
    </row>
    <row r="6" spans="1:79" ht="23" customHeight="1">
      <c r="B6" s="199"/>
      <c r="C6" s="199"/>
      <c r="D6" s="199"/>
      <c r="E6" s="199"/>
      <c r="F6" s="199"/>
      <c r="G6" s="199"/>
      <c r="H6" s="199"/>
      <c r="I6" s="199"/>
      <c r="J6" s="199"/>
      <c r="K6" s="19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199"/>
      <c r="X6" s="199"/>
      <c r="Y6" s="199"/>
      <c r="Z6" s="199"/>
      <c r="AA6" s="199"/>
      <c r="AB6" s="199"/>
      <c r="AC6" s="199"/>
      <c r="AD6" s="199"/>
      <c r="AE6" s="199"/>
      <c r="AF6" s="199"/>
      <c r="AG6" s="199"/>
      <c r="AH6" s="199"/>
      <c r="AI6" s="199"/>
      <c r="AJ6" s="199"/>
      <c r="AK6" s="199"/>
      <c r="AL6" s="199"/>
      <c r="AM6" s="199"/>
      <c r="AN6" s="51"/>
      <c r="AO6" s="51"/>
      <c r="AP6" s="204"/>
      <c r="AQ6" s="205"/>
      <c r="AR6" s="205"/>
      <c r="AS6" s="205"/>
      <c r="AT6" s="205"/>
      <c r="AU6" s="205"/>
      <c r="AV6" s="205"/>
      <c r="AW6" s="205"/>
      <c r="AX6" s="205"/>
      <c r="AY6" s="205"/>
      <c r="AZ6" s="205"/>
      <c r="BA6" s="205"/>
      <c r="BB6" s="205"/>
      <c r="BC6" s="205"/>
      <c r="BD6" s="205"/>
      <c r="BE6" s="205"/>
      <c r="BF6" s="205"/>
      <c r="BG6" s="205"/>
      <c r="BH6" s="205"/>
      <c r="BI6" s="205"/>
      <c r="BJ6" s="205"/>
      <c r="BK6" s="205"/>
      <c r="BL6" s="206"/>
      <c r="BM6" s="193" t="s">
        <v>70</v>
      </c>
      <c r="BN6" s="194"/>
      <c r="BO6" s="195" t="s">
        <v>98</v>
      </c>
      <c r="BP6" s="196"/>
      <c r="BQ6" s="196"/>
      <c r="BR6" s="196"/>
      <c r="BS6" s="196"/>
      <c r="BT6" s="196"/>
      <c r="BU6" s="196"/>
      <c r="BV6" s="196"/>
      <c r="BW6" s="196"/>
      <c r="BX6" s="196"/>
      <c r="BY6" s="196"/>
      <c r="BZ6" s="196"/>
      <c r="CA6" s="197"/>
    </row>
    <row r="7" spans="1:79" ht="23" customHeight="1">
      <c r="B7" s="199"/>
      <c r="C7" s="199"/>
      <c r="D7" s="199"/>
      <c r="E7" s="199"/>
      <c r="F7" s="199"/>
      <c r="G7" s="199"/>
      <c r="H7" s="199"/>
      <c r="I7" s="199"/>
      <c r="J7" s="199"/>
      <c r="K7" s="199"/>
      <c r="L7" s="199"/>
      <c r="M7" s="199"/>
      <c r="N7" s="199"/>
      <c r="O7" s="199"/>
      <c r="P7" s="199"/>
      <c r="Q7" s="199"/>
      <c r="R7" s="199"/>
      <c r="S7" s="199"/>
      <c r="T7" s="199"/>
      <c r="U7" s="199"/>
      <c r="V7" s="199"/>
      <c r="W7" s="199"/>
      <c r="X7" s="199"/>
      <c r="Y7" s="199"/>
      <c r="Z7" s="199"/>
      <c r="AA7" s="199"/>
      <c r="AB7" s="199"/>
      <c r="AC7" s="199"/>
      <c r="AD7" s="199"/>
      <c r="AE7" s="199"/>
      <c r="AF7" s="199"/>
      <c r="AG7" s="199"/>
      <c r="AH7" s="199"/>
      <c r="AI7" s="199"/>
      <c r="AJ7" s="199"/>
      <c r="AK7" s="199"/>
      <c r="AL7" s="199"/>
      <c r="AM7" s="199"/>
      <c r="AN7" s="51"/>
      <c r="AO7" s="51"/>
      <c r="AP7" s="207"/>
      <c r="AQ7" s="208"/>
      <c r="AR7" s="208"/>
      <c r="AS7" s="208"/>
      <c r="AT7" s="208"/>
      <c r="AU7" s="208"/>
      <c r="AV7" s="208"/>
      <c r="AW7" s="208"/>
      <c r="AX7" s="208"/>
      <c r="AY7" s="208"/>
      <c r="AZ7" s="208"/>
      <c r="BA7" s="208"/>
      <c r="BB7" s="208"/>
      <c r="BC7" s="208"/>
      <c r="BD7" s="208"/>
      <c r="BE7" s="208"/>
      <c r="BF7" s="208"/>
      <c r="BG7" s="208"/>
      <c r="BH7" s="208"/>
      <c r="BI7" s="208"/>
      <c r="BJ7" s="208"/>
      <c r="BK7" s="208"/>
      <c r="BL7" s="209"/>
      <c r="BM7" s="201" t="s">
        <v>59</v>
      </c>
      <c r="BN7" s="202"/>
      <c r="BO7" s="196" t="s">
        <v>99</v>
      </c>
      <c r="BP7" s="196"/>
      <c r="BQ7" s="196"/>
      <c r="BR7" s="196"/>
      <c r="BS7" s="196"/>
      <c r="BT7" s="196"/>
      <c r="BU7" s="196"/>
      <c r="BV7" s="196"/>
      <c r="BW7" s="196"/>
      <c r="BX7" s="196"/>
      <c r="BY7" s="196"/>
      <c r="BZ7" s="196"/>
      <c r="CA7" s="197"/>
    </row>
    <row r="8" spans="1:79" ht="10" customHeight="1" thickBot="1">
      <c r="B8" s="199"/>
      <c r="C8" s="199"/>
      <c r="D8" s="199"/>
      <c r="E8" s="199"/>
      <c r="F8" s="199"/>
      <c r="G8" s="199"/>
      <c r="H8" s="199"/>
      <c r="I8" s="199"/>
      <c r="J8" s="199"/>
      <c r="K8" s="199"/>
      <c r="L8" s="199"/>
      <c r="M8" s="199"/>
      <c r="N8" s="199"/>
      <c r="O8" s="199"/>
      <c r="P8" s="199"/>
      <c r="Q8" s="199"/>
      <c r="R8" s="199"/>
      <c r="S8" s="199"/>
      <c r="T8" s="199"/>
      <c r="U8" s="199"/>
      <c r="V8" s="199"/>
      <c r="W8" s="199"/>
      <c r="X8" s="199"/>
      <c r="Y8" s="199"/>
      <c r="Z8" s="199"/>
      <c r="AA8" s="199"/>
      <c r="AB8" s="199"/>
      <c r="AC8" s="199"/>
      <c r="AD8" s="199"/>
      <c r="AE8" s="199"/>
      <c r="AF8" s="199"/>
      <c r="AG8" s="199"/>
      <c r="AH8" s="199"/>
      <c r="AI8" s="199"/>
      <c r="AJ8" s="199"/>
      <c r="AK8" s="199"/>
      <c r="AL8" s="199"/>
      <c r="AM8" s="199"/>
      <c r="AN8" s="51"/>
    </row>
    <row r="9" spans="1:79" ht="40" customHeight="1">
      <c r="B9" s="199"/>
      <c r="C9" s="199"/>
      <c r="D9" s="199"/>
      <c r="E9" s="199"/>
      <c r="F9" s="199"/>
      <c r="G9" s="199"/>
      <c r="H9" s="199"/>
      <c r="I9" s="199"/>
      <c r="J9" s="199"/>
      <c r="K9" s="199"/>
      <c r="L9" s="199"/>
      <c r="M9" s="199"/>
      <c r="N9" s="199"/>
      <c r="O9" s="199"/>
      <c r="P9" s="199"/>
      <c r="Q9" s="199"/>
      <c r="R9" s="199"/>
      <c r="S9" s="199"/>
      <c r="T9" s="199"/>
      <c r="U9" s="199"/>
      <c r="V9" s="199"/>
      <c r="W9" s="199"/>
      <c r="X9" s="199"/>
      <c r="Y9" s="199"/>
      <c r="Z9" s="199"/>
      <c r="AA9" s="199"/>
      <c r="AB9" s="199"/>
      <c r="AC9" s="199"/>
      <c r="AD9" s="199"/>
      <c r="AE9" s="199"/>
      <c r="AF9" s="199"/>
      <c r="AG9" s="199"/>
      <c r="AH9" s="199"/>
      <c r="AI9" s="199"/>
      <c r="AJ9" s="199"/>
      <c r="AK9" s="199"/>
      <c r="AL9" s="199"/>
      <c r="AM9" s="199"/>
      <c r="AN9" s="51"/>
      <c r="AP9" s="177" t="s">
        <v>56</v>
      </c>
      <c r="AQ9" s="178"/>
      <c r="AR9" s="178"/>
      <c r="AS9" s="178"/>
      <c r="AT9" s="178"/>
      <c r="AU9" s="178"/>
      <c r="AV9" s="178"/>
      <c r="AW9" s="179"/>
      <c r="AX9" s="203" t="str">
        <f>J11</f>
        <v>初日</v>
      </c>
      <c r="AY9" s="131"/>
      <c r="AZ9" s="131"/>
      <c r="BA9" s="131"/>
      <c r="BB9" s="131"/>
      <c r="BC9" s="132"/>
      <c r="BD9" s="203">
        <f>P11</f>
        <v>0</v>
      </c>
      <c r="BE9" s="131"/>
      <c r="BF9" s="131"/>
      <c r="BG9" s="131"/>
      <c r="BH9" s="131"/>
      <c r="BI9" s="132"/>
      <c r="BJ9" s="203">
        <f>V11</f>
        <v>0</v>
      </c>
      <c r="BK9" s="131"/>
      <c r="BL9" s="131"/>
      <c r="BM9" s="131"/>
      <c r="BN9" s="131"/>
      <c r="BO9" s="132"/>
      <c r="BP9" s="203">
        <f>AB11</f>
        <v>0</v>
      </c>
      <c r="BQ9" s="131"/>
      <c r="BR9" s="131"/>
      <c r="BS9" s="131"/>
      <c r="BT9" s="131"/>
      <c r="BU9" s="132"/>
      <c r="BV9" s="203">
        <f>AH11</f>
        <v>0</v>
      </c>
      <c r="BW9" s="131"/>
      <c r="BX9" s="131"/>
      <c r="BY9" s="131"/>
      <c r="BZ9" s="131"/>
      <c r="CA9" s="132"/>
    </row>
    <row r="10" spans="1:79" ht="40" customHeight="1" thickBot="1">
      <c r="B10" s="200"/>
      <c r="C10" s="200"/>
      <c r="D10" s="200"/>
      <c r="E10" s="200"/>
      <c r="F10" s="200"/>
      <c r="G10" s="200"/>
      <c r="H10" s="200"/>
      <c r="I10" s="200"/>
      <c r="J10" s="200"/>
      <c r="K10" s="200"/>
      <c r="L10" s="200"/>
      <c r="M10" s="200"/>
      <c r="N10" s="200"/>
      <c r="O10" s="200"/>
      <c r="P10" s="200"/>
      <c r="Q10" s="200"/>
      <c r="R10" s="200"/>
      <c r="S10" s="200"/>
      <c r="T10" s="200"/>
      <c r="U10" s="200"/>
      <c r="V10" s="200"/>
      <c r="W10" s="200"/>
      <c r="X10" s="200"/>
      <c r="Y10" s="200"/>
      <c r="Z10" s="200"/>
      <c r="AA10" s="200"/>
      <c r="AB10" s="200"/>
      <c r="AC10" s="200"/>
      <c r="AD10" s="200"/>
      <c r="AE10" s="200"/>
      <c r="AF10" s="200"/>
      <c r="AG10" s="200"/>
      <c r="AH10" s="200"/>
      <c r="AI10" s="200"/>
      <c r="AJ10" s="200"/>
      <c r="AK10" s="200"/>
      <c r="AL10" s="200"/>
      <c r="AM10" s="200"/>
      <c r="AN10" s="51"/>
      <c r="AP10" s="154" t="s">
        <v>31</v>
      </c>
      <c r="AQ10" s="155"/>
      <c r="AR10" s="155"/>
      <c r="AS10" s="157"/>
      <c r="AT10" s="157"/>
      <c r="AU10" s="157"/>
      <c r="AV10" s="157"/>
      <c r="AW10" s="158"/>
      <c r="AX10" s="150">
        <f>J12</f>
        <v>0</v>
      </c>
      <c r="AY10" s="151"/>
      <c r="AZ10" s="53" t="s">
        <v>32</v>
      </c>
      <c r="BA10" s="151">
        <f>M12</f>
        <v>0</v>
      </c>
      <c r="BB10" s="151"/>
      <c r="BC10" s="152"/>
      <c r="BD10" s="150">
        <f>P12</f>
        <v>0</v>
      </c>
      <c r="BE10" s="151"/>
      <c r="BF10" s="53" t="s">
        <v>32</v>
      </c>
      <c r="BG10" s="151">
        <f>S12</f>
        <v>0</v>
      </c>
      <c r="BH10" s="151"/>
      <c r="BI10" s="152"/>
      <c r="BJ10" s="150">
        <f>V12</f>
        <v>0</v>
      </c>
      <c r="BK10" s="151"/>
      <c r="BL10" s="53" t="s">
        <v>32</v>
      </c>
      <c r="BM10" s="151">
        <f>Y12</f>
        <v>0</v>
      </c>
      <c r="BN10" s="151"/>
      <c r="BO10" s="152"/>
      <c r="BP10" s="150">
        <f>AB12</f>
        <v>0</v>
      </c>
      <c r="BQ10" s="151"/>
      <c r="BR10" s="53" t="s">
        <v>32</v>
      </c>
      <c r="BS10" s="151">
        <f>AE12</f>
        <v>0</v>
      </c>
      <c r="BT10" s="151"/>
      <c r="BU10" s="152"/>
      <c r="BV10" s="150">
        <f>AH12</f>
        <v>0</v>
      </c>
      <c r="BW10" s="151"/>
      <c r="BX10" s="53" t="s">
        <v>32</v>
      </c>
      <c r="BY10" s="151">
        <f>AK12</f>
        <v>0</v>
      </c>
      <c r="BZ10" s="151"/>
      <c r="CA10" s="152"/>
    </row>
    <row r="11" spans="1:79" ht="40" customHeight="1">
      <c r="B11" s="177" t="s">
        <v>56</v>
      </c>
      <c r="C11" s="178"/>
      <c r="D11" s="178"/>
      <c r="E11" s="178"/>
      <c r="F11" s="178"/>
      <c r="G11" s="178"/>
      <c r="H11" s="178"/>
      <c r="I11" s="179"/>
      <c r="J11" s="213" t="s">
        <v>60</v>
      </c>
      <c r="K11" s="214"/>
      <c r="L11" s="214"/>
      <c r="M11" s="214"/>
      <c r="N11" s="214"/>
      <c r="O11" s="215"/>
      <c r="P11" s="133"/>
      <c r="Q11" s="134"/>
      <c r="R11" s="134"/>
      <c r="S11" s="134"/>
      <c r="T11" s="134"/>
      <c r="U11" s="140"/>
      <c r="V11" s="133"/>
      <c r="W11" s="134"/>
      <c r="X11" s="134"/>
      <c r="Y11" s="134"/>
      <c r="Z11" s="134"/>
      <c r="AA11" s="140"/>
      <c r="AB11" s="133"/>
      <c r="AC11" s="134"/>
      <c r="AD11" s="134"/>
      <c r="AE11" s="134"/>
      <c r="AF11" s="134"/>
      <c r="AG11" s="140"/>
      <c r="AH11" s="133"/>
      <c r="AI11" s="134"/>
      <c r="AJ11" s="134"/>
      <c r="AK11" s="134"/>
      <c r="AL11" s="134"/>
      <c r="AM11" s="140"/>
      <c r="AN11" s="51"/>
      <c r="AP11" s="128" t="s">
        <v>76</v>
      </c>
      <c r="AQ11" s="159" t="s">
        <v>42</v>
      </c>
      <c r="AR11" s="160"/>
      <c r="AS11" s="97" t="s">
        <v>77</v>
      </c>
      <c r="AT11" s="216" t="s">
        <v>43</v>
      </c>
      <c r="AU11" s="93"/>
      <c r="AV11" s="93"/>
      <c r="AW11" s="94"/>
      <c r="AX11" s="70"/>
      <c r="AY11" s="71"/>
      <c r="AZ11" s="91"/>
      <c r="BA11" s="92" t="s">
        <v>44</v>
      </c>
      <c r="BB11" s="93"/>
      <c r="BC11" s="94"/>
      <c r="BD11" s="70"/>
      <c r="BE11" s="71"/>
      <c r="BF11" s="91"/>
      <c r="BG11" s="92" t="s">
        <v>44</v>
      </c>
      <c r="BH11" s="93"/>
      <c r="BI11" s="94"/>
      <c r="BJ11" s="70"/>
      <c r="BK11" s="71"/>
      <c r="BL11" s="91"/>
      <c r="BM11" s="92" t="s">
        <v>44</v>
      </c>
      <c r="BN11" s="93"/>
      <c r="BO11" s="94"/>
      <c r="BP11" s="70"/>
      <c r="BQ11" s="71"/>
      <c r="BR11" s="91"/>
      <c r="BS11" s="92" t="s">
        <v>44</v>
      </c>
      <c r="BT11" s="93"/>
      <c r="BU11" s="94"/>
      <c r="BV11" s="70"/>
      <c r="BW11" s="71"/>
      <c r="BX11" s="91"/>
      <c r="BY11" s="92" t="s">
        <v>44</v>
      </c>
      <c r="BZ11" s="93"/>
      <c r="CA11" s="94"/>
    </row>
    <row r="12" spans="1:79" ht="40" customHeight="1" thickBot="1">
      <c r="B12" s="154" t="s">
        <v>31</v>
      </c>
      <c r="C12" s="155"/>
      <c r="D12" s="155"/>
      <c r="E12" s="155"/>
      <c r="F12" s="155"/>
      <c r="G12" s="155"/>
      <c r="H12" s="155"/>
      <c r="I12" s="156"/>
      <c r="J12" s="135"/>
      <c r="K12" s="136"/>
      <c r="L12" s="56" t="s">
        <v>32</v>
      </c>
      <c r="M12" s="136"/>
      <c r="N12" s="136"/>
      <c r="O12" s="153"/>
      <c r="P12" s="135"/>
      <c r="Q12" s="136"/>
      <c r="R12" s="56" t="s">
        <v>32</v>
      </c>
      <c r="S12" s="136"/>
      <c r="T12" s="136"/>
      <c r="U12" s="153"/>
      <c r="V12" s="135"/>
      <c r="W12" s="136"/>
      <c r="X12" s="56" t="s">
        <v>32</v>
      </c>
      <c r="Y12" s="136"/>
      <c r="Z12" s="136"/>
      <c r="AA12" s="153"/>
      <c r="AB12" s="135"/>
      <c r="AC12" s="136"/>
      <c r="AD12" s="56" t="s">
        <v>32</v>
      </c>
      <c r="AE12" s="136"/>
      <c r="AF12" s="136"/>
      <c r="AG12" s="153"/>
      <c r="AH12" s="135"/>
      <c r="AI12" s="136"/>
      <c r="AJ12" s="56" t="s">
        <v>32</v>
      </c>
      <c r="AK12" s="136"/>
      <c r="AL12" s="136"/>
      <c r="AM12" s="153"/>
      <c r="AP12" s="129"/>
      <c r="AQ12" s="161"/>
      <c r="AR12" s="162"/>
      <c r="AS12" s="98"/>
      <c r="AT12" s="146" t="s">
        <v>45</v>
      </c>
      <c r="AU12" s="83"/>
      <c r="AV12" s="83"/>
      <c r="AW12" s="84"/>
      <c r="AX12" s="85"/>
      <c r="AY12" s="86"/>
      <c r="AZ12" s="87"/>
      <c r="BA12" s="82" t="s">
        <v>44</v>
      </c>
      <c r="BB12" s="83"/>
      <c r="BC12" s="84"/>
      <c r="BD12" s="85"/>
      <c r="BE12" s="86"/>
      <c r="BF12" s="87"/>
      <c r="BG12" s="82" t="s">
        <v>44</v>
      </c>
      <c r="BH12" s="83"/>
      <c r="BI12" s="84"/>
      <c r="BJ12" s="85"/>
      <c r="BK12" s="86"/>
      <c r="BL12" s="87"/>
      <c r="BM12" s="82" t="s">
        <v>44</v>
      </c>
      <c r="BN12" s="83"/>
      <c r="BO12" s="84"/>
      <c r="BP12" s="85"/>
      <c r="BQ12" s="86"/>
      <c r="BR12" s="87"/>
      <c r="BS12" s="82" t="s">
        <v>44</v>
      </c>
      <c r="BT12" s="83"/>
      <c r="BU12" s="84"/>
      <c r="BV12" s="85"/>
      <c r="BW12" s="86"/>
      <c r="BX12" s="87"/>
      <c r="BY12" s="82" t="s">
        <v>44</v>
      </c>
      <c r="BZ12" s="83"/>
      <c r="CA12" s="84"/>
    </row>
    <row r="13" spans="1:79" ht="40" customHeight="1">
      <c r="B13" s="169" t="s">
        <v>33</v>
      </c>
      <c r="C13" s="172" t="s">
        <v>34</v>
      </c>
      <c r="D13" s="173"/>
      <c r="E13" s="173"/>
      <c r="F13" s="173"/>
      <c r="G13" s="173"/>
      <c r="H13" s="173"/>
      <c r="I13" s="174"/>
      <c r="J13" s="70"/>
      <c r="K13" s="71"/>
      <c r="L13" s="71"/>
      <c r="M13" s="71"/>
      <c r="N13" s="175" t="s">
        <v>93</v>
      </c>
      <c r="O13" s="176"/>
      <c r="P13" s="70"/>
      <c r="Q13" s="71"/>
      <c r="R13" s="71"/>
      <c r="S13" s="71"/>
      <c r="T13" s="93" t="s">
        <v>93</v>
      </c>
      <c r="U13" s="94"/>
      <c r="V13" s="70"/>
      <c r="W13" s="71"/>
      <c r="X13" s="71"/>
      <c r="Y13" s="71"/>
      <c r="Z13" s="93" t="s">
        <v>93</v>
      </c>
      <c r="AA13" s="94"/>
      <c r="AB13" s="70"/>
      <c r="AC13" s="71"/>
      <c r="AD13" s="71"/>
      <c r="AE13" s="71"/>
      <c r="AF13" s="93" t="s">
        <v>93</v>
      </c>
      <c r="AG13" s="94"/>
      <c r="AH13" s="70"/>
      <c r="AI13" s="71"/>
      <c r="AJ13" s="71"/>
      <c r="AK13" s="71"/>
      <c r="AL13" s="93" t="s">
        <v>93</v>
      </c>
      <c r="AM13" s="94"/>
      <c r="AP13" s="129"/>
      <c r="AQ13" s="161"/>
      <c r="AR13" s="162"/>
      <c r="AS13" s="98"/>
      <c r="AT13" s="146" t="s">
        <v>46</v>
      </c>
      <c r="AU13" s="83"/>
      <c r="AV13" s="83"/>
      <c r="AW13" s="84"/>
      <c r="AX13" s="85"/>
      <c r="AY13" s="86"/>
      <c r="AZ13" s="87"/>
      <c r="BA13" s="82" t="s">
        <v>44</v>
      </c>
      <c r="BB13" s="83"/>
      <c r="BC13" s="84"/>
      <c r="BD13" s="85"/>
      <c r="BE13" s="86"/>
      <c r="BF13" s="87"/>
      <c r="BG13" s="82" t="s">
        <v>44</v>
      </c>
      <c r="BH13" s="83"/>
      <c r="BI13" s="84"/>
      <c r="BJ13" s="85"/>
      <c r="BK13" s="86"/>
      <c r="BL13" s="87"/>
      <c r="BM13" s="82" t="s">
        <v>44</v>
      </c>
      <c r="BN13" s="83"/>
      <c r="BO13" s="84"/>
      <c r="BP13" s="85"/>
      <c r="BQ13" s="86"/>
      <c r="BR13" s="87"/>
      <c r="BS13" s="82" t="s">
        <v>44</v>
      </c>
      <c r="BT13" s="83"/>
      <c r="BU13" s="84"/>
      <c r="BV13" s="85"/>
      <c r="BW13" s="86"/>
      <c r="BX13" s="87"/>
      <c r="BY13" s="82" t="s">
        <v>44</v>
      </c>
      <c r="BZ13" s="83"/>
      <c r="CA13" s="84"/>
    </row>
    <row r="14" spans="1:79" ht="40" customHeight="1">
      <c r="B14" s="170"/>
      <c r="C14" s="137" t="s">
        <v>91</v>
      </c>
      <c r="D14" s="138"/>
      <c r="E14" s="138"/>
      <c r="F14" s="138"/>
      <c r="G14" s="138"/>
      <c r="H14" s="138"/>
      <c r="I14" s="139"/>
      <c r="J14" s="85"/>
      <c r="K14" s="86"/>
      <c r="L14" s="86"/>
      <c r="M14" s="86"/>
      <c r="N14" s="83" t="s">
        <v>35</v>
      </c>
      <c r="O14" s="84"/>
      <c r="P14" s="85"/>
      <c r="Q14" s="86"/>
      <c r="R14" s="86"/>
      <c r="S14" s="86"/>
      <c r="T14" s="83" t="s">
        <v>35</v>
      </c>
      <c r="U14" s="84"/>
      <c r="V14" s="85"/>
      <c r="W14" s="86"/>
      <c r="X14" s="86"/>
      <c r="Y14" s="86"/>
      <c r="Z14" s="83" t="s">
        <v>35</v>
      </c>
      <c r="AA14" s="84"/>
      <c r="AB14" s="85"/>
      <c r="AC14" s="86"/>
      <c r="AD14" s="86"/>
      <c r="AE14" s="86"/>
      <c r="AF14" s="83" t="s">
        <v>35</v>
      </c>
      <c r="AG14" s="84"/>
      <c r="AH14" s="85"/>
      <c r="AI14" s="86"/>
      <c r="AJ14" s="86"/>
      <c r="AK14" s="86"/>
      <c r="AL14" s="83" t="s">
        <v>35</v>
      </c>
      <c r="AM14" s="84"/>
      <c r="AP14" s="129"/>
      <c r="AQ14" s="161"/>
      <c r="AR14" s="162"/>
      <c r="AS14" s="98"/>
      <c r="AT14" s="146" t="s">
        <v>48</v>
      </c>
      <c r="AU14" s="83"/>
      <c r="AV14" s="83"/>
      <c r="AW14" s="84"/>
      <c r="AX14" s="85"/>
      <c r="AY14" s="86"/>
      <c r="AZ14" s="87"/>
      <c r="BA14" s="82" t="s">
        <v>44</v>
      </c>
      <c r="BB14" s="83"/>
      <c r="BC14" s="84"/>
      <c r="BD14" s="85"/>
      <c r="BE14" s="86"/>
      <c r="BF14" s="87"/>
      <c r="BG14" s="82" t="s">
        <v>44</v>
      </c>
      <c r="BH14" s="83"/>
      <c r="BI14" s="84"/>
      <c r="BJ14" s="85"/>
      <c r="BK14" s="86"/>
      <c r="BL14" s="87"/>
      <c r="BM14" s="147" t="s">
        <v>44</v>
      </c>
      <c r="BN14" s="148"/>
      <c r="BO14" s="149"/>
      <c r="BP14" s="85"/>
      <c r="BQ14" s="86"/>
      <c r="BR14" s="87"/>
      <c r="BS14" s="82" t="s">
        <v>44</v>
      </c>
      <c r="BT14" s="83"/>
      <c r="BU14" s="84"/>
      <c r="BV14" s="85"/>
      <c r="BW14" s="86"/>
      <c r="BX14" s="87"/>
      <c r="BY14" s="82" t="s">
        <v>44</v>
      </c>
      <c r="BZ14" s="83"/>
      <c r="CA14" s="84"/>
    </row>
    <row r="15" spans="1:79" ht="40" customHeight="1" thickBot="1">
      <c r="B15" s="171"/>
      <c r="C15" s="141" t="s">
        <v>36</v>
      </c>
      <c r="D15" s="142"/>
      <c r="E15" s="142"/>
      <c r="F15" s="142"/>
      <c r="G15" s="142"/>
      <c r="H15" s="142"/>
      <c r="I15" s="143"/>
      <c r="J15" s="68"/>
      <c r="K15" s="69"/>
      <c r="L15" s="69"/>
      <c r="M15" s="69"/>
      <c r="N15" s="144" t="s">
        <v>35</v>
      </c>
      <c r="O15" s="145"/>
      <c r="P15" s="68"/>
      <c r="Q15" s="69"/>
      <c r="R15" s="69"/>
      <c r="S15" s="69"/>
      <c r="T15" s="59" t="s">
        <v>35</v>
      </c>
      <c r="U15" s="60"/>
      <c r="V15" s="68"/>
      <c r="W15" s="69"/>
      <c r="X15" s="69"/>
      <c r="Y15" s="69"/>
      <c r="Z15" s="59" t="s">
        <v>35</v>
      </c>
      <c r="AA15" s="60"/>
      <c r="AB15" s="68"/>
      <c r="AC15" s="69"/>
      <c r="AD15" s="69"/>
      <c r="AE15" s="69"/>
      <c r="AF15" s="59" t="s">
        <v>35</v>
      </c>
      <c r="AG15" s="60"/>
      <c r="AH15" s="68"/>
      <c r="AI15" s="69"/>
      <c r="AJ15" s="69"/>
      <c r="AK15" s="69"/>
      <c r="AL15" s="59" t="s">
        <v>35</v>
      </c>
      <c r="AM15" s="60"/>
      <c r="AP15" s="129"/>
      <c r="AQ15" s="161"/>
      <c r="AR15" s="162"/>
      <c r="AS15" s="99"/>
      <c r="AT15" s="58" t="s">
        <v>47</v>
      </c>
      <c r="AU15" s="59"/>
      <c r="AV15" s="59"/>
      <c r="AW15" s="60"/>
      <c r="AX15" s="68"/>
      <c r="AY15" s="69"/>
      <c r="AZ15" s="96"/>
      <c r="BA15" s="95" t="s">
        <v>44</v>
      </c>
      <c r="BB15" s="59"/>
      <c r="BC15" s="60"/>
      <c r="BD15" s="68"/>
      <c r="BE15" s="69"/>
      <c r="BF15" s="96"/>
      <c r="BG15" s="95" t="s">
        <v>44</v>
      </c>
      <c r="BH15" s="59"/>
      <c r="BI15" s="60"/>
      <c r="BJ15" s="68"/>
      <c r="BK15" s="69"/>
      <c r="BL15" s="96"/>
      <c r="BM15" s="95" t="s">
        <v>44</v>
      </c>
      <c r="BN15" s="59"/>
      <c r="BO15" s="60"/>
      <c r="BP15" s="68"/>
      <c r="BQ15" s="69"/>
      <c r="BR15" s="96"/>
      <c r="BS15" s="95" t="s">
        <v>44</v>
      </c>
      <c r="BT15" s="59"/>
      <c r="BU15" s="60"/>
      <c r="BV15" s="68"/>
      <c r="BW15" s="69"/>
      <c r="BX15" s="96"/>
      <c r="BY15" s="95" t="s">
        <v>44</v>
      </c>
      <c r="BZ15" s="59"/>
      <c r="CA15" s="60"/>
    </row>
    <row r="16" spans="1:79" ht="40" customHeight="1">
      <c r="B16" s="128" t="s">
        <v>92</v>
      </c>
      <c r="C16" s="229" t="s">
        <v>37</v>
      </c>
      <c r="D16" s="230"/>
      <c r="E16" s="231"/>
      <c r="F16" s="232" t="s">
        <v>38</v>
      </c>
      <c r="G16" s="232"/>
      <c r="H16" s="232"/>
      <c r="I16" s="233"/>
      <c r="J16" s="133"/>
      <c r="K16" s="134"/>
      <c r="L16" s="134"/>
      <c r="M16" s="134"/>
      <c r="N16" s="131" t="s">
        <v>39</v>
      </c>
      <c r="O16" s="132"/>
      <c r="P16" s="133"/>
      <c r="Q16" s="134"/>
      <c r="R16" s="134"/>
      <c r="S16" s="134"/>
      <c r="T16" s="131" t="s">
        <v>39</v>
      </c>
      <c r="U16" s="132"/>
      <c r="V16" s="133"/>
      <c r="W16" s="134"/>
      <c r="X16" s="134"/>
      <c r="Y16" s="134"/>
      <c r="Z16" s="131" t="s">
        <v>39</v>
      </c>
      <c r="AA16" s="132"/>
      <c r="AB16" s="133"/>
      <c r="AC16" s="134"/>
      <c r="AD16" s="134"/>
      <c r="AE16" s="134"/>
      <c r="AF16" s="131" t="s">
        <v>39</v>
      </c>
      <c r="AG16" s="132"/>
      <c r="AH16" s="133"/>
      <c r="AI16" s="134"/>
      <c r="AJ16" s="134"/>
      <c r="AK16" s="134"/>
      <c r="AL16" s="131" t="s">
        <v>39</v>
      </c>
      <c r="AM16" s="132"/>
      <c r="AP16" s="129"/>
      <c r="AQ16" s="161"/>
      <c r="AR16" s="162"/>
      <c r="AS16" s="97" t="s">
        <v>58</v>
      </c>
      <c r="AT16" s="216" t="s">
        <v>43</v>
      </c>
      <c r="AU16" s="93"/>
      <c r="AV16" s="93"/>
      <c r="AW16" s="94"/>
      <c r="AX16" s="70"/>
      <c r="AY16" s="71"/>
      <c r="AZ16" s="91"/>
      <c r="BA16" s="92" t="s">
        <v>44</v>
      </c>
      <c r="BB16" s="93"/>
      <c r="BC16" s="94"/>
      <c r="BD16" s="70"/>
      <c r="BE16" s="71"/>
      <c r="BF16" s="91"/>
      <c r="BG16" s="92" t="s">
        <v>44</v>
      </c>
      <c r="BH16" s="93"/>
      <c r="BI16" s="94"/>
      <c r="BJ16" s="70"/>
      <c r="BK16" s="71"/>
      <c r="BL16" s="91"/>
      <c r="BM16" s="92" t="s">
        <v>44</v>
      </c>
      <c r="BN16" s="93"/>
      <c r="BO16" s="94"/>
      <c r="BP16" s="70"/>
      <c r="BQ16" s="71"/>
      <c r="BR16" s="91"/>
      <c r="BS16" s="92" t="s">
        <v>44</v>
      </c>
      <c r="BT16" s="93"/>
      <c r="BU16" s="94"/>
      <c r="BV16" s="70"/>
      <c r="BW16" s="71"/>
      <c r="BX16" s="91"/>
      <c r="BY16" s="92" t="s">
        <v>44</v>
      </c>
      <c r="BZ16" s="93"/>
      <c r="CA16" s="94"/>
    </row>
    <row r="17" spans="2:88" ht="40" customHeight="1">
      <c r="B17" s="129"/>
      <c r="C17" s="217" t="s">
        <v>96</v>
      </c>
      <c r="D17" s="218"/>
      <c r="E17" s="219"/>
      <c r="F17" s="248" t="s">
        <v>38</v>
      </c>
      <c r="G17" s="248"/>
      <c r="H17" s="248"/>
      <c r="I17" s="249"/>
      <c r="J17" s="135"/>
      <c r="K17" s="136"/>
      <c r="L17" s="136"/>
      <c r="M17" s="136"/>
      <c r="N17" s="73" t="s">
        <v>39</v>
      </c>
      <c r="O17" s="74"/>
      <c r="P17" s="135"/>
      <c r="Q17" s="136"/>
      <c r="R17" s="136"/>
      <c r="S17" s="136"/>
      <c r="T17" s="73" t="s">
        <v>39</v>
      </c>
      <c r="U17" s="74"/>
      <c r="V17" s="135"/>
      <c r="W17" s="136"/>
      <c r="X17" s="136"/>
      <c r="Y17" s="136"/>
      <c r="Z17" s="73" t="s">
        <v>39</v>
      </c>
      <c r="AA17" s="74"/>
      <c r="AB17" s="135"/>
      <c r="AC17" s="136"/>
      <c r="AD17" s="136"/>
      <c r="AE17" s="136"/>
      <c r="AF17" s="73" t="s">
        <v>39</v>
      </c>
      <c r="AG17" s="74"/>
      <c r="AH17" s="135"/>
      <c r="AI17" s="136"/>
      <c r="AJ17" s="136"/>
      <c r="AK17" s="136"/>
      <c r="AL17" s="73" t="s">
        <v>39</v>
      </c>
      <c r="AM17" s="74"/>
      <c r="AP17" s="129"/>
      <c r="AQ17" s="161"/>
      <c r="AR17" s="162"/>
      <c r="AS17" s="98"/>
      <c r="AT17" s="146" t="s">
        <v>45</v>
      </c>
      <c r="AU17" s="83"/>
      <c r="AV17" s="83"/>
      <c r="AW17" s="84"/>
      <c r="AX17" s="85"/>
      <c r="AY17" s="86"/>
      <c r="AZ17" s="87"/>
      <c r="BA17" s="82" t="s">
        <v>44</v>
      </c>
      <c r="BB17" s="83"/>
      <c r="BC17" s="84"/>
      <c r="BD17" s="85"/>
      <c r="BE17" s="86"/>
      <c r="BF17" s="87"/>
      <c r="BG17" s="82" t="s">
        <v>44</v>
      </c>
      <c r="BH17" s="83"/>
      <c r="BI17" s="84"/>
      <c r="BJ17" s="85"/>
      <c r="BK17" s="86"/>
      <c r="BL17" s="87"/>
      <c r="BM17" s="82" t="s">
        <v>44</v>
      </c>
      <c r="BN17" s="83"/>
      <c r="BO17" s="84"/>
      <c r="BP17" s="85"/>
      <c r="BQ17" s="86"/>
      <c r="BR17" s="87"/>
      <c r="BS17" s="82" t="s">
        <v>44</v>
      </c>
      <c r="BT17" s="83"/>
      <c r="BU17" s="84"/>
      <c r="BV17" s="85"/>
      <c r="BW17" s="86"/>
      <c r="BX17" s="87"/>
      <c r="BY17" s="82" t="s">
        <v>44</v>
      </c>
      <c r="BZ17" s="83"/>
      <c r="CA17" s="84"/>
    </row>
    <row r="18" spans="2:88" ht="40" customHeight="1">
      <c r="B18" s="129"/>
      <c r="C18" s="250" t="s">
        <v>88</v>
      </c>
      <c r="D18" s="251"/>
      <c r="E18" s="252"/>
      <c r="F18" s="64" t="s">
        <v>38</v>
      </c>
      <c r="G18" s="64"/>
      <c r="H18" s="64"/>
      <c r="I18" s="65"/>
      <c r="J18" s="112"/>
      <c r="K18" s="113"/>
      <c r="L18" s="113"/>
      <c r="M18" s="113"/>
      <c r="N18" s="151" t="s">
        <v>39</v>
      </c>
      <c r="O18" s="152"/>
      <c r="P18" s="112"/>
      <c r="Q18" s="113"/>
      <c r="R18" s="113"/>
      <c r="S18" s="113"/>
      <c r="T18" s="73" t="s">
        <v>39</v>
      </c>
      <c r="U18" s="74"/>
      <c r="V18" s="112"/>
      <c r="W18" s="113"/>
      <c r="X18" s="113"/>
      <c r="Y18" s="113"/>
      <c r="Z18" s="73" t="s">
        <v>39</v>
      </c>
      <c r="AA18" s="74"/>
      <c r="AB18" s="112"/>
      <c r="AC18" s="113"/>
      <c r="AD18" s="113"/>
      <c r="AE18" s="113"/>
      <c r="AF18" s="73" t="s">
        <v>39</v>
      </c>
      <c r="AG18" s="74"/>
      <c r="AH18" s="112"/>
      <c r="AI18" s="113"/>
      <c r="AJ18" s="113"/>
      <c r="AK18" s="113"/>
      <c r="AL18" s="73" t="s">
        <v>39</v>
      </c>
      <c r="AM18" s="74"/>
      <c r="AP18" s="129"/>
      <c r="AQ18" s="161"/>
      <c r="AR18" s="162"/>
      <c r="AS18" s="98"/>
      <c r="AT18" s="146" t="s">
        <v>46</v>
      </c>
      <c r="AU18" s="83"/>
      <c r="AV18" s="83"/>
      <c r="AW18" s="84"/>
      <c r="AX18" s="85"/>
      <c r="AY18" s="86"/>
      <c r="AZ18" s="87"/>
      <c r="BA18" s="82" t="s">
        <v>44</v>
      </c>
      <c r="BB18" s="83"/>
      <c r="BC18" s="84"/>
      <c r="BD18" s="85"/>
      <c r="BE18" s="86"/>
      <c r="BF18" s="87"/>
      <c r="BG18" s="82" t="s">
        <v>44</v>
      </c>
      <c r="BH18" s="83"/>
      <c r="BI18" s="84"/>
      <c r="BJ18" s="85"/>
      <c r="BK18" s="86"/>
      <c r="BL18" s="87"/>
      <c r="BM18" s="82" t="s">
        <v>44</v>
      </c>
      <c r="BN18" s="83"/>
      <c r="BO18" s="84"/>
      <c r="BP18" s="85"/>
      <c r="BQ18" s="86"/>
      <c r="BR18" s="87"/>
      <c r="BS18" s="82" t="s">
        <v>44</v>
      </c>
      <c r="BT18" s="83"/>
      <c r="BU18" s="84"/>
      <c r="BV18" s="85"/>
      <c r="BW18" s="86"/>
      <c r="BX18" s="87"/>
      <c r="BY18" s="82" t="s">
        <v>44</v>
      </c>
      <c r="BZ18" s="83"/>
      <c r="CA18" s="84"/>
    </row>
    <row r="19" spans="2:88" ht="40" customHeight="1">
      <c r="B19" s="129"/>
      <c r="C19" s="122" t="s">
        <v>81</v>
      </c>
      <c r="D19" s="123"/>
      <c r="E19" s="124"/>
      <c r="F19" s="101" t="s">
        <v>97</v>
      </c>
      <c r="G19" s="102"/>
      <c r="H19" s="102"/>
      <c r="I19" s="103"/>
      <c r="J19" s="104"/>
      <c r="K19" s="105"/>
      <c r="L19" s="105"/>
      <c r="M19" s="105"/>
      <c r="N19" s="73" t="s">
        <v>87</v>
      </c>
      <c r="O19" s="74"/>
      <c r="P19" s="104"/>
      <c r="Q19" s="105"/>
      <c r="R19" s="105"/>
      <c r="S19" s="105"/>
      <c r="T19" s="73" t="s">
        <v>87</v>
      </c>
      <c r="U19" s="74"/>
      <c r="V19" s="104"/>
      <c r="W19" s="105"/>
      <c r="X19" s="105"/>
      <c r="Y19" s="105"/>
      <c r="Z19" s="73" t="s">
        <v>87</v>
      </c>
      <c r="AA19" s="74"/>
      <c r="AB19" s="104"/>
      <c r="AC19" s="105"/>
      <c r="AD19" s="105"/>
      <c r="AE19" s="105"/>
      <c r="AF19" s="73" t="s">
        <v>87</v>
      </c>
      <c r="AG19" s="74"/>
      <c r="AH19" s="104"/>
      <c r="AI19" s="105"/>
      <c r="AJ19" s="105"/>
      <c r="AK19" s="105"/>
      <c r="AL19" s="73" t="s">
        <v>87</v>
      </c>
      <c r="AM19" s="74"/>
      <c r="AP19" s="129"/>
      <c r="AQ19" s="161"/>
      <c r="AR19" s="162"/>
      <c r="AS19" s="98"/>
      <c r="AT19" s="146" t="s">
        <v>47</v>
      </c>
      <c r="AU19" s="83"/>
      <c r="AV19" s="83"/>
      <c r="AW19" s="84"/>
      <c r="AX19" s="85"/>
      <c r="AY19" s="86"/>
      <c r="AZ19" s="87"/>
      <c r="BA19" s="82" t="s">
        <v>44</v>
      </c>
      <c r="BB19" s="83"/>
      <c r="BC19" s="84"/>
      <c r="BD19" s="85"/>
      <c r="BE19" s="86"/>
      <c r="BF19" s="87"/>
      <c r="BG19" s="82" t="s">
        <v>44</v>
      </c>
      <c r="BH19" s="83"/>
      <c r="BI19" s="84"/>
      <c r="BJ19" s="85"/>
      <c r="BK19" s="86"/>
      <c r="BL19" s="87"/>
      <c r="BM19" s="82" t="s">
        <v>44</v>
      </c>
      <c r="BN19" s="83"/>
      <c r="BO19" s="84"/>
      <c r="BP19" s="85"/>
      <c r="BQ19" s="86"/>
      <c r="BR19" s="87"/>
      <c r="BS19" s="82" t="s">
        <v>44</v>
      </c>
      <c r="BT19" s="83"/>
      <c r="BU19" s="84"/>
      <c r="BV19" s="85"/>
      <c r="BW19" s="86"/>
      <c r="BX19" s="87"/>
      <c r="BY19" s="82" t="s">
        <v>44</v>
      </c>
      <c r="BZ19" s="83"/>
      <c r="CA19" s="84"/>
    </row>
    <row r="20" spans="2:88" ht="40" customHeight="1" thickBot="1">
      <c r="B20" s="129"/>
      <c r="C20" s="125"/>
      <c r="D20" s="126"/>
      <c r="E20" s="127"/>
      <c r="F20" s="75" t="s">
        <v>89</v>
      </c>
      <c r="G20" s="76"/>
      <c r="H20" s="76"/>
      <c r="I20" s="77"/>
      <c r="J20" s="78"/>
      <c r="K20" s="79"/>
      <c r="L20" s="79"/>
      <c r="M20" s="79"/>
      <c r="N20" s="80" t="s">
        <v>39</v>
      </c>
      <c r="O20" s="81"/>
      <c r="P20" s="78"/>
      <c r="Q20" s="79"/>
      <c r="R20" s="79"/>
      <c r="S20" s="79"/>
      <c r="T20" s="80" t="s">
        <v>39</v>
      </c>
      <c r="U20" s="81"/>
      <c r="V20" s="78"/>
      <c r="W20" s="79"/>
      <c r="X20" s="79"/>
      <c r="Y20" s="79"/>
      <c r="Z20" s="80" t="s">
        <v>39</v>
      </c>
      <c r="AA20" s="81"/>
      <c r="AB20" s="78"/>
      <c r="AC20" s="79"/>
      <c r="AD20" s="79"/>
      <c r="AE20" s="79"/>
      <c r="AF20" s="80" t="s">
        <v>39</v>
      </c>
      <c r="AG20" s="81"/>
      <c r="AH20" s="78"/>
      <c r="AI20" s="79"/>
      <c r="AJ20" s="79"/>
      <c r="AK20" s="79"/>
      <c r="AL20" s="80" t="s">
        <v>39</v>
      </c>
      <c r="AM20" s="81"/>
      <c r="AP20" s="129"/>
      <c r="AQ20" s="161"/>
      <c r="AR20" s="162"/>
      <c r="AS20" s="99"/>
      <c r="AT20" s="58" t="s">
        <v>48</v>
      </c>
      <c r="AU20" s="59"/>
      <c r="AV20" s="59"/>
      <c r="AW20" s="60"/>
      <c r="AX20" s="68"/>
      <c r="AY20" s="69"/>
      <c r="AZ20" s="96"/>
      <c r="BA20" s="95" t="s">
        <v>44</v>
      </c>
      <c r="BB20" s="59"/>
      <c r="BC20" s="60"/>
      <c r="BD20" s="68"/>
      <c r="BE20" s="69"/>
      <c r="BF20" s="96"/>
      <c r="BG20" s="95" t="s">
        <v>44</v>
      </c>
      <c r="BH20" s="59"/>
      <c r="BI20" s="60"/>
      <c r="BJ20" s="68"/>
      <c r="BK20" s="69"/>
      <c r="BL20" s="96"/>
      <c r="BM20" s="95" t="s">
        <v>44</v>
      </c>
      <c r="BN20" s="59"/>
      <c r="BO20" s="60"/>
      <c r="BP20" s="68"/>
      <c r="BQ20" s="69"/>
      <c r="BR20" s="96"/>
      <c r="BS20" s="95" t="s">
        <v>44</v>
      </c>
      <c r="BT20" s="59"/>
      <c r="BU20" s="60"/>
      <c r="BV20" s="68"/>
      <c r="BW20" s="69"/>
      <c r="BX20" s="96"/>
      <c r="BY20" s="95" t="s">
        <v>44</v>
      </c>
      <c r="BZ20" s="59"/>
      <c r="CA20" s="60"/>
    </row>
    <row r="21" spans="2:88" ht="40" customHeight="1">
      <c r="B21" s="128" t="s">
        <v>75</v>
      </c>
      <c r="C21" s="234" t="s">
        <v>79</v>
      </c>
      <c r="D21" s="243"/>
      <c r="E21" s="244"/>
      <c r="F21" s="106" t="s">
        <v>78</v>
      </c>
      <c r="G21" s="107"/>
      <c r="H21" s="107"/>
      <c r="I21" s="108"/>
      <c r="J21" s="70"/>
      <c r="K21" s="71"/>
      <c r="L21" s="71"/>
      <c r="M21" s="71"/>
      <c r="N21" s="220" t="s">
        <v>87</v>
      </c>
      <c r="O21" s="221"/>
      <c r="P21" s="70"/>
      <c r="Q21" s="71"/>
      <c r="R21" s="71"/>
      <c r="S21" s="71"/>
      <c r="T21" s="93" t="s">
        <v>87</v>
      </c>
      <c r="U21" s="94"/>
      <c r="V21" s="70"/>
      <c r="W21" s="71"/>
      <c r="X21" s="71"/>
      <c r="Y21" s="71"/>
      <c r="Z21" s="93" t="s">
        <v>87</v>
      </c>
      <c r="AA21" s="94"/>
      <c r="AB21" s="70"/>
      <c r="AC21" s="71"/>
      <c r="AD21" s="71"/>
      <c r="AE21" s="71"/>
      <c r="AF21" s="93" t="s">
        <v>87</v>
      </c>
      <c r="AG21" s="94"/>
      <c r="AH21" s="70"/>
      <c r="AI21" s="71"/>
      <c r="AJ21" s="71"/>
      <c r="AK21" s="71"/>
      <c r="AL21" s="93" t="s">
        <v>87</v>
      </c>
      <c r="AM21" s="94"/>
      <c r="AP21" s="129"/>
      <c r="AQ21" s="161"/>
      <c r="AR21" s="162"/>
      <c r="AS21" s="97" t="s">
        <v>49</v>
      </c>
      <c r="AT21" s="216" t="s">
        <v>43</v>
      </c>
      <c r="AU21" s="93"/>
      <c r="AV21" s="93"/>
      <c r="AW21" s="94"/>
      <c r="AX21" s="70"/>
      <c r="AY21" s="71"/>
      <c r="AZ21" s="91"/>
      <c r="BA21" s="92" t="s">
        <v>44</v>
      </c>
      <c r="BB21" s="93"/>
      <c r="BC21" s="94"/>
      <c r="BD21" s="70"/>
      <c r="BE21" s="71"/>
      <c r="BF21" s="91"/>
      <c r="BG21" s="92" t="s">
        <v>44</v>
      </c>
      <c r="BH21" s="93"/>
      <c r="BI21" s="94"/>
      <c r="BJ21" s="70"/>
      <c r="BK21" s="71"/>
      <c r="BL21" s="91"/>
      <c r="BM21" s="92" t="s">
        <v>44</v>
      </c>
      <c r="BN21" s="93"/>
      <c r="BO21" s="94"/>
      <c r="BP21" s="70"/>
      <c r="BQ21" s="71"/>
      <c r="BR21" s="91"/>
      <c r="BS21" s="92" t="s">
        <v>44</v>
      </c>
      <c r="BT21" s="93"/>
      <c r="BU21" s="94"/>
      <c r="BV21" s="70"/>
      <c r="BW21" s="71"/>
      <c r="BX21" s="91"/>
      <c r="BY21" s="92" t="s">
        <v>44</v>
      </c>
      <c r="BZ21" s="93"/>
      <c r="CA21" s="94"/>
      <c r="CJ21" s="57"/>
    </row>
    <row r="22" spans="2:88" ht="40" customHeight="1">
      <c r="B22" s="130"/>
      <c r="C22" s="245"/>
      <c r="D22" s="246"/>
      <c r="E22" s="247"/>
      <c r="F22" s="109" t="s">
        <v>71</v>
      </c>
      <c r="G22" s="110"/>
      <c r="H22" s="110"/>
      <c r="I22" s="111"/>
      <c r="J22" s="85"/>
      <c r="K22" s="86"/>
      <c r="L22" s="86"/>
      <c r="M22" s="86"/>
      <c r="N22" s="83" t="s">
        <v>87</v>
      </c>
      <c r="O22" s="84"/>
      <c r="P22" s="85"/>
      <c r="Q22" s="86"/>
      <c r="R22" s="86"/>
      <c r="S22" s="86"/>
      <c r="T22" s="83" t="s">
        <v>87</v>
      </c>
      <c r="U22" s="84"/>
      <c r="V22" s="85"/>
      <c r="W22" s="86"/>
      <c r="X22" s="86"/>
      <c r="Y22" s="86"/>
      <c r="Z22" s="83" t="s">
        <v>87</v>
      </c>
      <c r="AA22" s="84"/>
      <c r="AB22" s="85"/>
      <c r="AC22" s="86"/>
      <c r="AD22" s="86"/>
      <c r="AE22" s="86"/>
      <c r="AF22" s="83" t="s">
        <v>87</v>
      </c>
      <c r="AG22" s="84"/>
      <c r="AH22" s="85"/>
      <c r="AI22" s="86"/>
      <c r="AJ22" s="86"/>
      <c r="AK22" s="86"/>
      <c r="AL22" s="83" t="s">
        <v>87</v>
      </c>
      <c r="AM22" s="84"/>
      <c r="AP22" s="129"/>
      <c r="AQ22" s="161"/>
      <c r="AR22" s="162"/>
      <c r="AS22" s="98"/>
      <c r="AT22" s="146" t="s">
        <v>46</v>
      </c>
      <c r="AU22" s="83"/>
      <c r="AV22" s="83"/>
      <c r="AW22" s="84"/>
      <c r="AX22" s="85"/>
      <c r="AY22" s="86"/>
      <c r="AZ22" s="87"/>
      <c r="BA22" s="82" t="s">
        <v>44</v>
      </c>
      <c r="BB22" s="83"/>
      <c r="BC22" s="84"/>
      <c r="BD22" s="85"/>
      <c r="BE22" s="86"/>
      <c r="BF22" s="87"/>
      <c r="BG22" s="82" t="s">
        <v>44</v>
      </c>
      <c r="BH22" s="83"/>
      <c r="BI22" s="84"/>
      <c r="BJ22" s="85"/>
      <c r="BK22" s="86"/>
      <c r="BL22" s="87"/>
      <c r="BM22" s="82" t="s">
        <v>44</v>
      </c>
      <c r="BN22" s="83"/>
      <c r="BO22" s="84"/>
      <c r="BP22" s="85"/>
      <c r="BQ22" s="86"/>
      <c r="BR22" s="87"/>
      <c r="BS22" s="82" t="s">
        <v>44</v>
      </c>
      <c r="BT22" s="83"/>
      <c r="BU22" s="84"/>
      <c r="BV22" s="85"/>
      <c r="BW22" s="86"/>
      <c r="BX22" s="87"/>
      <c r="BY22" s="82" t="s">
        <v>44</v>
      </c>
      <c r="BZ22" s="83"/>
      <c r="CA22" s="84"/>
      <c r="CI22" s="57"/>
      <c r="CJ22" s="57"/>
    </row>
    <row r="23" spans="2:88" ht="40" customHeight="1">
      <c r="B23" s="130"/>
      <c r="C23" s="245"/>
      <c r="D23" s="246"/>
      <c r="E23" s="247"/>
      <c r="F23" s="61" t="s">
        <v>69</v>
      </c>
      <c r="G23" s="114"/>
      <c r="H23" s="114"/>
      <c r="I23" s="115"/>
      <c r="J23" s="66"/>
      <c r="K23" s="67"/>
      <c r="L23" s="67"/>
      <c r="M23" s="67"/>
      <c r="N23" s="62" t="s">
        <v>87</v>
      </c>
      <c r="O23" s="63"/>
      <c r="P23" s="66"/>
      <c r="Q23" s="67"/>
      <c r="R23" s="67"/>
      <c r="S23" s="67"/>
      <c r="T23" s="83" t="s">
        <v>87</v>
      </c>
      <c r="U23" s="84"/>
      <c r="V23" s="66"/>
      <c r="W23" s="67"/>
      <c r="X23" s="67"/>
      <c r="Y23" s="67"/>
      <c r="Z23" s="83" t="s">
        <v>87</v>
      </c>
      <c r="AA23" s="84"/>
      <c r="AB23" s="66"/>
      <c r="AC23" s="67"/>
      <c r="AD23" s="67"/>
      <c r="AE23" s="67"/>
      <c r="AF23" s="83" t="s">
        <v>87</v>
      </c>
      <c r="AG23" s="84"/>
      <c r="AH23" s="66"/>
      <c r="AI23" s="67"/>
      <c r="AJ23" s="67"/>
      <c r="AK23" s="67"/>
      <c r="AL23" s="83" t="s">
        <v>87</v>
      </c>
      <c r="AM23" s="84"/>
      <c r="AP23" s="129"/>
      <c r="AQ23" s="161"/>
      <c r="AR23" s="162"/>
      <c r="AS23" s="98"/>
      <c r="AT23" s="146" t="s">
        <v>50</v>
      </c>
      <c r="AU23" s="83"/>
      <c r="AV23" s="83"/>
      <c r="AW23" s="84"/>
      <c r="AX23" s="85"/>
      <c r="AY23" s="86"/>
      <c r="AZ23" s="87"/>
      <c r="BA23" s="82" t="s">
        <v>44</v>
      </c>
      <c r="BB23" s="83"/>
      <c r="BC23" s="84"/>
      <c r="BD23" s="85"/>
      <c r="BE23" s="86"/>
      <c r="BF23" s="87"/>
      <c r="BG23" s="82" t="s">
        <v>44</v>
      </c>
      <c r="BH23" s="83"/>
      <c r="BI23" s="84"/>
      <c r="BJ23" s="85"/>
      <c r="BK23" s="86"/>
      <c r="BL23" s="87"/>
      <c r="BM23" s="82" t="s">
        <v>44</v>
      </c>
      <c r="BN23" s="83"/>
      <c r="BO23" s="84"/>
      <c r="BP23" s="85"/>
      <c r="BQ23" s="86"/>
      <c r="BR23" s="87"/>
      <c r="BS23" s="82" t="s">
        <v>44</v>
      </c>
      <c r="BT23" s="83"/>
      <c r="BU23" s="84"/>
      <c r="BV23" s="85"/>
      <c r="BW23" s="86"/>
      <c r="BX23" s="87"/>
      <c r="BY23" s="82" t="s">
        <v>44</v>
      </c>
      <c r="BZ23" s="83"/>
      <c r="CA23" s="84"/>
    </row>
    <row r="24" spans="2:88" ht="40" customHeight="1">
      <c r="B24" s="130"/>
      <c r="C24" s="245"/>
      <c r="D24" s="246"/>
      <c r="E24" s="247"/>
      <c r="F24" s="61" t="s">
        <v>73</v>
      </c>
      <c r="G24" s="62"/>
      <c r="H24" s="62"/>
      <c r="I24" s="63"/>
      <c r="J24" s="85"/>
      <c r="K24" s="86"/>
      <c r="L24" s="86"/>
      <c r="M24" s="86"/>
      <c r="N24" s="83" t="s">
        <v>87</v>
      </c>
      <c r="O24" s="84"/>
      <c r="P24" s="85"/>
      <c r="Q24" s="86"/>
      <c r="R24" s="86"/>
      <c r="S24" s="86"/>
      <c r="T24" s="83" t="s">
        <v>87</v>
      </c>
      <c r="U24" s="84"/>
      <c r="V24" s="85"/>
      <c r="W24" s="86"/>
      <c r="X24" s="86"/>
      <c r="Y24" s="86"/>
      <c r="Z24" s="83" t="s">
        <v>87</v>
      </c>
      <c r="AA24" s="84"/>
      <c r="AB24" s="85"/>
      <c r="AC24" s="86"/>
      <c r="AD24" s="86"/>
      <c r="AE24" s="86"/>
      <c r="AF24" s="83" t="s">
        <v>87</v>
      </c>
      <c r="AG24" s="84"/>
      <c r="AH24" s="85"/>
      <c r="AI24" s="86"/>
      <c r="AJ24" s="86"/>
      <c r="AK24" s="86"/>
      <c r="AL24" s="83" t="s">
        <v>87</v>
      </c>
      <c r="AM24" s="84"/>
      <c r="AP24" s="129"/>
      <c r="AQ24" s="161"/>
      <c r="AR24" s="162"/>
      <c r="AS24" s="98"/>
      <c r="AT24" s="146" t="s">
        <v>51</v>
      </c>
      <c r="AU24" s="83"/>
      <c r="AV24" s="83"/>
      <c r="AW24" s="84"/>
      <c r="AX24" s="85"/>
      <c r="AY24" s="86"/>
      <c r="AZ24" s="87"/>
      <c r="BA24" s="82" t="s">
        <v>44</v>
      </c>
      <c r="BB24" s="83"/>
      <c r="BC24" s="84"/>
      <c r="BD24" s="85"/>
      <c r="BE24" s="86"/>
      <c r="BF24" s="87"/>
      <c r="BG24" s="82" t="s">
        <v>44</v>
      </c>
      <c r="BH24" s="83"/>
      <c r="BI24" s="84"/>
      <c r="BJ24" s="85"/>
      <c r="BK24" s="86"/>
      <c r="BL24" s="87"/>
      <c r="BM24" s="82" t="s">
        <v>44</v>
      </c>
      <c r="BN24" s="83"/>
      <c r="BO24" s="84"/>
      <c r="BP24" s="85"/>
      <c r="BQ24" s="86"/>
      <c r="BR24" s="87"/>
      <c r="BS24" s="82" t="s">
        <v>44</v>
      </c>
      <c r="BT24" s="83"/>
      <c r="BU24" s="84"/>
      <c r="BV24" s="85"/>
      <c r="BW24" s="86"/>
      <c r="BX24" s="87"/>
      <c r="BY24" s="82" t="s">
        <v>44</v>
      </c>
      <c r="BZ24" s="83"/>
      <c r="CA24" s="84"/>
    </row>
    <row r="25" spans="2:88" ht="40" customHeight="1" thickBot="1">
      <c r="B25" s="130"/>
      <c r="C25" s="245"/>
      <c r="D25" s="246"/>
      <c r="E25" s="247"/>
      <c r="F25" s="100" t="s">
        <v>72</v>
      </c>
      <c r="G25" s="59"/>
      <c r="H25" s="59"/>
      <c r="I25" s="60"/>
      <c r="J25" s="68"/>
      <c r="K25" s="69"/>
      <c r="L25" s="69"/>
      <c r="M25" s="69"/>
      <c r="N25" s="59" t="s">
        <v>87</v>
      </c>
      <c r="O25" s="60"/>
      <c r="P25" s="68"/>
      <c r="Q25" s="69"/>
      <c r="R25" s="69"/>
      <c r="S25" s="69"/>
      <c r="T25" s="59" t="s">
        <v>87</v>
      </c>
      <c r="U25" s="60"/>
      <c r="V25" s="68"/>
      <c r="W25" s="69"/>
      <c r="X25" s="69"/>
      <c r="Y25" s="69"/>
      <c r="Z25" s="59" t="s">
        <v>87</v>
      </c>
      <c r="AA25" s="60"/>
      <c r="AB25" s="68"/>
      <c r="AC25" s="69"/>
      <c r="AD25" s="69"/>
      <c r="AE25" s="69"/>
      <c r="AF25" s="59" t="s">
        <v>87</v>
      </c>
      <c r="AG25" s="60"/>
      <c r="AH25" s="68"/>
      <c r="AI25" s="69"/>
      <c r="AJ25" s="69"/>
      <c r="AK25" s="69"/>
      <c r="AL25" s="59" t="s">
        <v>87</v>
      </c>
      <c r="AM25" s="60"/>
      <c r="AP25" s="129"/>
      <c r="AQ25" s="161"/>
      <c r="AR25" s="162"/>
      <c r="AS25" s="99"/>
      <c r="AT25" s="58" t="s">
        <v>52</v>
      </c>
      <c r="AU25" s="59"/>
      <c r="AV25" s="59"/>
      <c r="AW25" s="60"/>
      <c r="AX25" s="68"/>
      <c r="AY25" s="69"/>
      <c r="AZ25" s="96"/>
      <c r="BA25" s="95" t="s">
        <v>44</v>
      </c>
      <c r="BB25" s="59"/>
      <c r="BC25" s="60"/>
      <c r="BD25" s="68"/>
      <c r="BE25" s="69"/>
      <c r="BF25" s="96"/>
      <c r="BG25" s="95" t="s">
        <v>44</v>
      </c>
      <c r="BH25" s="59"/>
      <c r="BI25" s="60"/>
      <c r="BJ25" s="68"/>
      <c r="BK25" s="69"/>
      <c r="BL25" s="96"/>
      <c r="BM25" s="95" t="s">
        <v>44</v>
      </c>
      <c r="BN25" s="59"/>
      <c r="BO25" s="60"/>
      <c r="BP25" s="68"/>
      <c r="BQ25" s="69"/>
      <c r="BR25" s="96"/>
      <c r="BS25" s="95" t="s">
        <v>44</v>
      </c>
      <c r="BT25" s="59"/>
      <c r="BU25" s="60"/>
      <c r="BV25" s="68"/>
      <c r="BW25" s="69"/>
      <c r="BX25" s="96"/>
      <c r="BY25" s="95" t="s">
        <v>44</v>
      </c>
      <c r="BZ25" s="59"/>
      <c r="CA25" s="60"/>
    </row>
    <row r="26" spans="2:88" ht="40" customHeight="1">
      <c r="B26" s="130"/>
      <c r="C26" s="234" t="s">
        <v>80</v>
      </c>
      <c r="D26" s="235"/>
      <c r="E26" s="236"/>
      <c r="F26" s="119" t="s">
        <v>40</v>
      </c>
      <c r="G26" s="120"/>
      <c r="H26" s="120"/>
      <c r="I26" s="121"/>
      <c r="J26" s="70"/>
      <c r="K26" s="71"/>
      <c r="L26" s="71"/>
      <c r="M26" s="71"/>
      <c r="N26" s="93" t="s">
        <v>87</v>
      </c>
      <c r="O26" s="94"/>
      <c r="P26" s="70"/>
      <c r="Q26" s="71"/>
      <c r="R26" s="71"/>
      <c r="S26" s="71"/>
      <c r="T26" s="93" t="s">
        <v>87</v>
      </c>
      <c r="U26" s="94"/>
      <c r="V26" s="70"/>
      <c r="W26" s="71"/>
      <c r="X26" s="71"/>
      <c r="Y26" s="71"/>
      <c r="Z26" s="93" t="s">
        <v>87</v>
      </c>
      <c r="AA26" s="94"/>
      <c r="AB26" s="70"/>
      <c r="AC26" s="71"/>
      <c r="AD26" s="71"/>
      <c r="AE26" s="71"/>
      <c r="AF26" s="93" t="s">
        <v>87</v>
      </c>
      <c r="AG26" s="94"/>
      <c r="AH26" s="70"/>
      <c r="AI26" s="71"/>
      <c r="AJ26" s="71"/>
      <c r="AK26" s="71"/>
      <c r="AL26" s="93" t="s">
        <v>87</v>
      </c>
      <c r="AM26" s="94"/>
      <c r="AP26" s="129"/>
      <c r="AQ26" s="161"/>
      <c r="AR26" s="162"/>
      <c r="AS26" s="54"/>
      <c r="AT26" s="216" t="s">
        <v>53</v>
      </c>
      <c r="AU26" s="93"/>
      <c r="AV26" s="93"/>
      <c r="AW26" s="94"/>
      <c r="AX26" s="70"/>
      <c r="AY26" s="71"/>
      <c r="AZ26" s="91"/>
      <c r="BA26" s="92" t="s">
        <v>54</v>
      </c>
      <c r="BB26" s="93"/>
      <c r="BC26" s="94"/>
      <c r="BD26" s="70"/>
      <c r="BE26" s="71"/>
      <c r="BF26" s="91"/>
      <c r="BG26" s="92" t="s">
        <v>54</v>
      </c>
      <c r="BH26" s="93"/>
      <c r="BI26" s="94"/>
      <c r="BJ26" s="70"/>
      <c r="BK26" s="71"/>
      <c r="BL26" s="91"/>
      <c r="BM26" s="92" t="s">
        <v>54</v>
      </c>
      <c r="BN26" s="93"/>
      <c r="BO26" s="94"/>
      <c r="BP26" s="70"/>
      <c r="BQ26" s="71"/>
      <c r="BR26" s="91"/>
      <c r="BS26" s="92" t="s">
        <v>54</v>
      </c>
      <c r="BT26" s="93"/>
      <c r="BU26" s="94"/>
      <c r="BV26" s="70"/>
      <c r="BW26" s="71"/>
      <c r="BX26" s="91"/>
      <c r="BY26" s="92" t="s">
        <v>54</v>
      </c>
      <c r="BZ26" s="93"/>
      <c r="CA26" s="94"/>
    </row>
    <row r="27" spans="2:88" ht="40" customHeight="1" thickBot="1">
      <c r="B27" s="130"/>
      <c r="C27" s="237"/>
      <c r="D27" s="238"/>
      <c r="E27" s="239"/>
      <c r="F27" s="116" t="s">
        <v>57</v>
      </c>
      <c r="G27" s="117"/>
      <c r="H27" s="117"/>
      <c r="I27" s="118"/>
      <c r="J27" s="85"/>
      <c r="K27" s="86"/>
      <c r="L27" s="86"/>
      <c r="M27" s="86"/>
      <c r="N27" s="83" t="s">
        <v>87</v>
      </c>
      <c r="O27" s="84"/>
      <c r="P27" s="85"/>
      <c r="Q27" s="86"/>
      <c r="R27" s="86"/>
      <c r="S27" s="86"/>
      <c r="T27" s="83" t="s">
        <v>87</v>
      </c>
      <c r="U27" s="84"/>
      <c r="V27" s="85"/>
      <c r="W27" s="86"/>
      <c r="X27" s="86"/>
      <c r="Y27" s="86"/>
      <c r="Z27" s="83" t="s">
        <v>87</v>
      </c>
      <c r="AA27" s="84"/>
      <c r="AB27" s="85"/>
      <c r="AC27" s="86"/>
      <c r="AD27" s="86"/>
      <c r="AE27" s="86"/>
      <c r="AF27" s="83" t="s">
        <v>87</v>
      </c>
      <c r="AG27" s="84"/>
      <c r="AH27" s="85"/>
      <c r="AI27" s="86"/>
      <c r="AJ27" s="86"/>
      <c r="AK27" s="86"/>
      <c r="AL27" s="83" t="s">
        <v>87</v>
      </c>
      <c r="AM27" s="84"/>
      <c r="AP27" s="129"/>
      <c r="AQ27" s="163"/>
      <c r="AR27" s="164"/>
      <c r="AS27" s="55"/>
      <c r="AT27" s="226" t="s">
        <v>90</v>
      </c>
      <c r="AU27" s="227"/>
      <c r="AV27" s="227"/>
      <c r="AW27" s="228"/>
      <c r="AX27" s="68"/>
      <c r="AY27" s="69"/>
      <c r="AZ27" s="96"/>
      <c r="BA27" s="95" t="s">
        <v>39</v>
      </c>
      <c r="BB27" s="59"/>
      <c r="BC27" s="60"/>
      <c r="BD27" s="68"/>
      <c r="BE27" s="69"/>
      <c r="BF27" s="96"/>
      <c r="BG27" s="95" t="s">
        <v>39</v>
      </c>
      <c r="BH27" s="59"/>
      <c r="BI27" s="60"/>
      <c r="BJ27" s="68"/>
      <c r="BK27" s="69"/>
      <c r="BL27" s="96"/>
      <c r="BM27" s="95" t="s">
        <v>39</v>
      </c>
      <c r="BN27" s="59"/>
      <c r="BO27" s="60"/>
      <c r="BP27" s="68"/>
      <c r="BQ27" s="69"/>
      <c r="BR27" s="96"/>
      <c r="BS27" s="95" t="s">
        <v>39</v>
      </c>
      <c r="BT27" s="59"/>
      <c r="BU27" s="60"/>
      <c r="BV27" s="68"/>
      <c r="BW27" s="69"/>
      <c r="BX27" s="96"/>
      <c r="BY27" s="95" t="s">
        <v>39</v>
      </c>
      <c r="BZ27" s="59"/>
      <c r="CA27" s="60"/>
    </row>
    <row r="28" spans="2:88" ht="40" customHeight="1" thickBot="1">
      <c r="B28" s="130"/>
      <c r="C28" s="240"/>
      <c r="D28" s="241"/>
      <c r="E28" s="242"/>
      <c r="F28" s="58" t="s">
        <v>41</v>
      </c>
      <c r="G28" s="59"/>
      <c r="H28" s="59"/>
      <c r="I28" s="60"/>
      <c r="J28" s="68"/>
      <c r="K28" s="69"/>
      <c r="L28" s="69"/>
      <c r="M28" s="69"/>
      <c r="N28" s="59" t="s">
        <v>87</v>
      </c>
      <c r="O28" s="60"/>
      <c r="P28" s="68"/>
      <c r="Q28" s="69"/>
      <c r="R28" s="69"/>
      <c r="S28" s="69"/>
      <c r="T28" s="59" t="s">
        <v>87</v>
      </c>
      <c r="U28" s="60"/>
      <c r="V28" s="68"/>
      <c r="W28" s="69"/>
      <c r="X28" s="69"/>
      <c r="Y28" s="69"/>
      <c r="Z28" s="59" t="s">
        <v>87</v>
      </c>
      <c r="AA28" s="60"/>
      <c r="AB28" s="68"/>
      <c r="AC28" s="69"/>
      <c r="AD28" s="69"/>
      <c r="AE28" s="69"/>
      <c r="AF28" s="59" t="s">
        <v>87</v>
      </c>
      <c r="AG28" s="60"/>
      <c r="AH28" s="68"/>
      <c r="AI28" s="69"/>
      <c r="AJ28" s="69"/>
      <c r="AK28" s="69"/>
      <c r="AL28" s="59" t="s">
        <v>87</v>
      </c>
      <c r="AM28" s="60"/>
      <c r="AP28" s="129"/>
      <c r="AQ28" s="159" t="s">
        <v>74</v>
      </c>
      <c r="AR28" s="160"/>
      <c r="AS28" s="166"/>
      <c r="AT28" s="225" t="s">
        <v>94</v>
      </c>
      <c r="AU28" s="93"/>
      <c r="AV28" s="93"/>
      <c r="AW28" s="94"/>
      <c r="AX28" s="70"/>
      <c r="AY28" s="71"/>
      <c r="AZ28" s="91"/>
      <c r="BA28" s="92" t="s">
        <v>54</v>
      </c>
      <c r="BB28" s="93"/>
      <c r="BC28" s="94"/>
      <c r="BD28" s="70"/>
      <c r="BE28" s="71"/>
      <c r="BF28" s="91"/>
      <c r="BG28" s="92" t="s">
        <v>54</v>
      </c>
      <c r="BH28" s="93"/>
      <c r="BI28" s="94"/>
      <c r="BJ28" s="70"/>
      <c r="BK28" s="71"/>
      <c r="BL28" s="91"/>
      <c r="BM28" s="92" t="s">
        <v>54</v>
      </c>
      <c r="BN28" s="93"/>
      <c r="BO28" s="94"/>
      <c r="BP28" s="70"/>
      <c r="BQ28" s="71"/>
      <c r="BR28" s="91"/>
      <c r="BS28" s="92" t="s">
        <v>54</v>
      </c>
      <c r="BT28" s="93"/>
      <c r="BU28" s="94"/>
      <c r="BV28" s="70"/>
      <c r="BW28" s="71"/>
      <c r="BX28" s="91"/>
      <c r="BY28" s="92" t="s">
        <v>54</v>
      </c>
      <c r="BZ28" s="93"/>
      <c r="CA28" s="94"/>
    </row>
    <row r="29" spans="2:88" ht="40" customHeight="1">
      <c r="B29" s="88" t="s">
        <v>100</v>
      </c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P29" s="129"/>
      <c r="AQ29" s="161"/>
      <c r="AR29" s="162"/>
      <c r="AS29" s="167"/>
      <c r="AT29" s="222" t="s">
        <v>64</v>
      </c>
      <c r="AU29" s="223"/>
      <c r="AV29" s="223"/>
      <c r="AW29" s="224"/>
      <c r="AX29" s="85"/>
      <c r="AY29" s="86"/>
      <c r="AZ29" s="87"/>
      <c r="BA29" s="82" t="s">
        <v>67</v>
      </c>
      <c r="BB29" s="83"/>
      <c r="BC29" s="84"/>
      <c r="BD29" s="85"/>
      <c r="BE29" s="86"/>
      <c r="BF29" s="87"/>
      <c r="BG29" s="82" t="s">
        <v>67</v>
      </c>
      <c r="BH29" s="83"/>
      <c r="BI29" s="84"/>
      <c r="BJ29" s="85"/>
      <c r="BK29" s="86"/>
      <c r="BL29" s="87"/>
      <c r="BM29" s="82" t="s">
        <v>67</v>
      </c>
      <c r="BN29" s="83"/>
      <c r="BO29" s="84"/>
      <c r="BP29" s="85"/>
      <c r="BQ29" s="86"/>
      <c r="BR29" s="87"/>
      <c r="BS29" s="82" t="s">
        <v>67</v>
      </c>
      <c r="BT29" s="83"/>
      <c r="BU29" s="84"/>
      <c r="BV29" s="85"/>
      <c r="BW29" s="86"/>
      <c r="BX29" s="87"/>
      <c r="BY29" s="82" t="s">
        <v>67</v>
      </c>
      <c r="BZ29" s="83"/>
      <c r="CA29" s="84"/>
    </row>
    <row r="30" spans="2:88" ht="40" customHeight="1">
      <c r="B30" s="89"/>
      <c r="C30" s="89"/>
      <c r="D30" s="89"/>
      <c r="E30" s="89"/>
      <c r="F30" s="89"/>
      <c r="G30" s="89"/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P30" s="129"/>
      <c r="AQ30" s="161"/>
      <c r="AR30" s="162"/>
      <c r="AS30" s="167"/>
      <c r="AT30" s="146" t="s">
        <v>65</v>
      </c>
      <c r="AU30" s="83"/>
      <c r="AV30" s="83"/>
      <c r="AW30" s="84"/>
      <c r="AX30" s="85"/>
      <c r="AY30" s="86"/>
      <c r="AZ30" s="87"/>
      <c r="BA30" s="82" t="s">
        <v>68</v>
      </c>
      <c r="BB30" s="83"/>
      <c r="BC30" s="84"/>
      <c r="BD30" s="85"/>
      <c r="BE30" s="86"/>
      <c r="BF30" s="87"/>
      <c r="BG30" s="82" t="s">
        <v>68</v>
      </c>
      <c r="BH30" s="83"/>
      <c r="BI30" s="84"/>
      <c r="BJ30" s="85"/>
      <c r="BK30" s="86"/>
      <c r="BL30" s="87"/>
      <c r="BM30" s="82" t="s">
        <v>68</v>
      </c>
      <c r="BN30" s="83"/>
      <c r="BO30" s="84"/>
      <c r="BP30" s="85"/>
      <c r="BQ30" s="86"/>
      <c r="BR30" s="87"/>
      <c r="BS30" s="82" t="s">
        <v>68</v>
      </c>
      <c r="BT30" s="83"/>
      <c r="BU30" s="84"/>
      <c r="BV30" s="85"/>
      <c r="BW30" s="86"/>
      <c r="BX30" s="87"/>
      <c r="BY30" s="82" t="s">
        <v>68</v>
      </c>
      <c r="BZ30" s="83"/>
      <c r="CA30" s="84"/>
    </row>
    <row r="31" spans="2:88" ht="40" customHeight="1" thickBot="1">
      <c r="B31" s="89"/>
      <c r="C31" s="89"/>
      <c r="D31" s="89"/>
      <c r="E31" s="89"/>
      <c r="F31" s="89"/>
      <c r="G31" s="89"/>
      <c r="H31" s="89"/>
      <c r="I31" s="89"/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  <c r="AD31" s="89"/>
      <c r="AE31" s="89"/>
      <c r="AF31" s="89"/>
      <c r="AG31" s="89"/>
      <c r="AH31" s="89"/>
      <c r="AI31" s="89"/>
      <c r="AJ31" s="89"/>
      <c r="AK31" s="89"/>
      <c r="AL31" s="89"/>
      <c r="AM31" s="89"/>
      <c r="AP31" s="165"/>
      <c r="AQ31" s="163"/>
      <c r="AR31" s="164"/>
      <c r="AS31" s="168"/>
      <c r="AT31" s="58" t="s">
        <v>66</v>
      </c>
      <c r="AU31" s="59"/>
      <c r="AV31" s="59"/>
      <c r="AW31" s="60"/>
      <c r="AX31" s="68"/>
      <c r="AY31" s="69"/>
      <c r="AZ31" s="96"/>
      <c r="BA31" s="95" t="s">
        <v>68</v>
      </c>
      <c r="BB31" s="59"/>
      <c r="BC31" s="60"/>
      <c r="BD31" s="68"/>
      <c r="BE31" s="69"/>
      <c r="BF31" s="96"/>
      <c r="BG31" s="95" t="s">
        <v>68</v>
      </c>
      <c r="BH31" s="59"/>
      <c r="BI31" s="60"/>
      <c r="BJ31" s="68"/>
      <c r="BK31" s="69"/>
      <c r="BL31" s="96"/>
      <c r="BM31" s="95" t="s">
        <v>68</v>
      </c>
      <c r="BN31" s="59"/>
      <c r="BO31" s="60"/>
      <c r="BP31" s="68"/>
      <c r="BQ31" s="69"/>
      <c r="BR31" s="96"/>
      <c r="BS31" s="95" t="s">
        <v>68</v>
      </c>
      <c r="BT31" s="59"/>
      <c r="BU31" s="60"/>
      <c r="BV31" s="68"/>
      <c r="BW31" s="69"/>
      <c r="BX31" s="96"/>
      <c r="BY31" s="95" t="s">
        <v>68</v>
      </c>
      <c r="BZ31" s="59"/>
      <c r="CA31" s="60"/>
    </row>
    <row r="32" spans="2:88" ht="40" customHeight="1">
      <c r="B32" s="45"/>
      <c r="C32" s="47"/>
      <c r="D32" s="47"/>
      <c r="E32" s="48"/>
      <c r="F32" s="48"/>
      <c r="G32" s="48"/>
      <c r="H32" s="48"/>
      <c r="I32" s="48"/>
      <c r="J32" s="49" t="s">
        <v>86</v>
      </c>
      <c r="K32" s="90" t="s">
        <v>85</v>
      </c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52"/>
      <c r="AC32" s="52"/>
      <c r="AD32" s="52"/>
      <c r="AE32" s="52"/>
      <c r="AF32" s="52"/>
      <c r="AG32" s="52"/>
      <c r="AH32" s="52"/>
      <c r="AI32" s="52"/>
      <c r="AJ32" s="52"/>
      <c r="AK32" s="52"/>
      <c r="AL32" s="52"/>
      <c r="AM32" s="52"/>
    </row>
    <row r="33" spans="2:40" ht="16"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/>
      <c r="AM33" s="52"/>
      <c r="AN33" s="52"/>
    </row>
    <row r="34" spans="2:40" ht="16">
      <c r="AN34" s="52"/>
    </row>
    <row r="35" spans="2:40" ht="16">
      <c r="AN35" s="47"/>
    </row>
  </sheetData>
  <sheetProtection algorithmName="SHA-512" hashValue="EnkgxExZX21g8AQ+TIdAk/+or2rBQz/HA1kBfqPrmaxcP8Gp7QlcdVS6qUaLQu567iElZxhPXz4p1+oiFCkkug==" saltValue="IsO7rKkEzzvN0jQumZ866w==" spinCount="100000" sheet="1" selectLockedCells="1"/>
  <mergeCells count="471">
    <mergeCell ref="N16:O16"/>
    <mergeCell ref="AB16:AE16"/>
    <mergeCell ref="P24:S24"/>
    <mergeCell ref="V24:Y24"/>
    <mergeCell ref="P23:S23"/>
    <mergeCell ref="C16:E16"/>
    <mergeCell ref="F16:I16"/>
    <mergeCell ref="P21:S21"/>
    <mergeCell ref="V21:Y21"/>
    <mergeCell ref="AB21:AE21"/>
    <mergeCell ref="C26:E28"/>
    <mergeCell ref="C21:E25"/>
    <mergeCell ref="F17:I17"/>
    <mergeCell ref="N18:O18"/>
    <mergeCell ref="AB17:AE17"/>
    <mergeCell ref="J17:M17"/>
    <mergeCell ref="J16:M16"/>
    <mergeCell ref="J28:M28"/>
    <mergeCell ref="J27:M27"/>
    <mergeCell ref="J26:M26"/>
    <mergeCell ref="J25:M25"/>
    <mergeCell ref="J24:M24"/>
    <mergeCell ref="J22:M22"/>
    <mergeCell ref="J23:M23"/>
    <mergeCell ref="J21:M21"/>
    <mergeCell ref="Z24:AA24"/>
    <mergeCell ref="Z16:AA16"/>
    <mergeCell ref="Z17:AA17"/>
    <mergeCell ref="C18:E18"/>
    <mergeCell ref="N17:O17"/>
    <mergeCell ref="V22:Y22"/>
    <mergeCell ref="AH17:AK17"/>
    <mergeCell ref="AT31:AW31"/>
    <mergeCell ref="AT30:AW30"/>
    <mergeCell ref="AT29:AW29"/>
    <mergeCell ref="AT28:AW28"/>
    <mergeCell ref="AT27:AW27"/>
    <mergeCell ref="AT26:AW26"/>
    <mergeCell ref="N27:O27"/>
    <mergeCell ref="N26:O26"/>
    <mergeCell ref="N25:O25"/>
    <mergeCell ref="N28:O28"/>
    <mergeCell ref="T25:U25"/>
    <mergeCell ref="T26:U26"/>
    <mergeCell ref="T27:U27"/>
    <mergeCell ref="T28:U28"/>
    <mergeCell ref="Z25:AA25"/>
    <mergeCell ref="Z26:AA26"/>
    <mergeCell ref="Z27:AA27"/>
    <mergeCell ref="Z28:AA28"/>
    <mergeCell ref="AL25:AM25"/>
    <mergeCell ref="AL26:AM26"/>
    <mergeCell ref="P25:S25"/>
    <mergeCell ref="AT15:AW15"/>
    <mergeCell ref="AT16:AW16"/>
    <mergeCell ref="AH16:AK16"/>
    <mergeCell ref="AF22:AG22"/>
    <mergeCell ref="C17:E17"/>
    <mergeCell ref="AT25:AW25"/>
    <mergeCell ref="AT24:AW24"/>
    <mergeCell ref="AT23:AW23"/>
    <mergeCell ref="AT22:AW22"/>
    <mergeCell ref="AT21:AW21"/>
    <mergeCell ref="AT20:AW20"/>
    <mergeCell ref="AT19:AW19"/>
    <mergeCell ref="AT18:AW18"/>
    <mergeCell ref="AT17:AW17"/>
    <mergeCell ref="N21:O21"/>
    <mergeCell ref="N22:O22"/>
    <mergeCell ref="N23:O23"/>
    <mergeCell ref="N24:O24"/>
    <mergeCell ref="T21:U21"/>
    <mergeCell ref="T22:U22"/>
    <mergeCell ref="T23:U23"/>
    <mergeCell ref="T24:U24"/>
    <mergeCell ref="AF21:AG21"/>
    <mergeCell ref="AH21:AK21"/>
    <mergeCell ref="BS28:BU28"/>
    <mergeCell ref="AX27:AZ27"/>
    <mergeCell ref="BD27:BF27"/>
    <mergeCell ref="BJ27:BL27"/>
    <mergeCell ref="AH18:AK18"/>
    <mergeCell ref="AH22:AK22"/>
    <mergeCell ref="AH23:AK23"/>
    <mergeCell ref="AL18:AM18"/>
    <mergeCell ref="AB18:AE18"/>
    <mergeCell ref="AH19:AK19"/>
    <mergeCell ref="AF18:AG18"/>
    <mergeCell ref="AH25:AK25"/>
    <mergeCell ref="AH26:AK26"/>
    <mergeCell ref="AH28:AK28"/>
    <mergeCell ref="AF24:AG24"/>
    <mergeCell ref="AB19:AE19"/>
    <mergeCell ref="AF19:AG19"/>
    <mergeCell ref="BP21:BR21"/>
    <mergeCell ref="BV21:BX21"/>
    <mergeCell ref="BS21:BU21"/>
    <mergeCell ref="BM20:BO20"/>
    <mergeCell ref="AX29:AZ29"/>
    <mergeCell ref="AX30:AZ30"/>
    <mergeCell ref="AX31:AZ31"/>
    <mergeCell ref="BV24:BX24"/>
    <mergeCell ref="AX25:AZ25"/>
    <mergeCell ref="BD25:BF25"/>
    <mergeCell ref="BJ25:BL25"/>
    <mergeCell ref="BP25:BR25"/>
    <mergeCell ref="BV25:BX25"/>
    <mergeCell ref="BD26:BF26"/>
    <mergeCell ref="BJ26:BL26"/>
    <mergeCell ref="BP26:BR26"/>
    <mergeCell ref="BV26:BX26"/>
    <mergeCell ref="AX26:AZ26"/>
    <mergeCell ref="BG24:BI24"/>
    <mergeCell ref="BM24:BO24"/>
    <mergeCell ref="BD29:BF29"/>
    <mergeCell ref="BJ29:BL29"/>
    <mergeCell ref="BP29:BR29"/>
    <mergeCell ref="BV29:BX29"/>
    <mergeCell ref="J11:O11"/>
    <mergeCell ref="P11:U11"/>
    <mergeCell ref="V11:AA11"/>
    <mergeCell ref="AX11:AZ11"/>
    <mergeCell ref="BD11:BF11"/>
    <mergeCell ref="BJ11:BL11"/>
    <mergeCell ref="BP11:BR11"/>
    <mergeCell ref="BV11:BX11"/>
    <mergeCell ref="BS11:BU11"/>
    <mergeCell ref="AT11:AW11"/>
    <mergeCell ref="B1:AC3"/>
    <mergeCell ref="AP1:CA1"/>
    <mergeCell ref="BM3:CA3"/>
    <mergeCell ref="BM4:CA5"/>
    <mergeCell ref="BM6:BN6"/>
    <mergeCell ref="BO6:CA6"/>
    <mergeCell ref="B4:T4"/>
    <mergeCell ref="B5:AM10"/>
    <mergeCell ref="BM7:BN7"/>
    <mergeCell ref="BO7:CA7"/>
    <mergeCell ref="AP9:AW9"/>
    <mergeCell ref="AX9:BC9"/>
    <mergeCell ref="BD9:BI9"/>
    <mergeCell ref="BJ9:BO9"/>
    <mergeCell ref="BP9:BU9"/>
    <mergeCell ref="BV9:CA9"/>
    <mergeCell ref="BY10:CA10"/>
    <mergeCell ref="AP4:BL7"/>
    <mergeCell ref="AP3:BL3"/>
    <mergeCell ref="BM10:BO10"/>
    <mergeCell ref="BP10:BQ10"/>
    <mergeCell ref="BS10:BU10"/>
    <mergeCell ref="BV10:BW10"/>
    <mergeCell ref="BA10:BC10"/>
    <mergeCell ref="B12:I12"/>
    <mergeCell ref="J12:K12"/>
    <mergeCell ref="M12:O12"/>
    <mergeCell ref="P12:Q12"/>
    <mergeCell ref="AK12:AM12"/>
    <mergeCell ref="AP10:AW10"/>
    <mergeCell ref="AX10:AY10"/>
    <mergeCell ref="S12:U12"/>
    <mergeCell ref="V12:W12"/>
    <mergeCell ref="Y12:AA12"/>
    <mergeCell ref="AB12:AC12"/>
    <mergeCell ref="AS11:AS15"/>
    <mergeCell ref="AQ11:AR27"/>
    <mergeCell ref="AP11:AP31"/>
    <mergeCell ref="AQ28:AS31"/>
    <mergeCell ref="AX13:AZ13"/>
    <mergeCell ref="B13:B15"/>
    <mergeCell ref="C13:I13"/>
    <mergeCell ref="J13:M13"/>
    <mergeCell ref="N13:O13"/>
    <mergeCell ref="P13:S13"/>
    <mergeCell ref="T13:U13"/>
    <mergeCell ref="V13:Y13"/>
    <mergeCell ref="B11:I11"/>
    <mergeCell ref="BD10:BE10"/>
    <mergeCell ref="BG10:BI10"/>
    <mergeCell ref="BJ10:BK10"/>
    <mergeCell ref="AE12:AG12"/>
    <mergeCell ref="AH12:AI12"/>
    <mergeCell ref="AX12:AZ12"/>
    <mergeCell ref="BD12:BF12"/>
    <mergeCell ref="BJ12:BL12"/>
    <mergeCell ref="BP12:BR12"/>
    <mergeCell ref="BG11:BI11"/>
    <mergeCell ref="BM11:BO11"/>
    <mergeCell ref="BA11:BC11"/>
    <mergeCell ref="AH13:AK13"/>
    <mergeCell ref="AL13:AM13"/>
    <mergeCell ref="AF14:AG14"/>
    <mergeCell ref="AH14:AK14"/>
    <mergeCell ref="AL14:AM14"/>
    <mergeCell ref="AT14:AW14"/>
    <mergeCell ref="BV12:BX12"/>
    <mergeCell ref="AT12:AW12"/>
    <mergeCell ref="AF15:AG15"/>
    <mergeCell ref="AH15:AK15"/>
    <mergeCell ref="AL15:AM15"/>
    <mergeCell ref="AX15:AZ15"/>
    <mergeCell ref="BM14:BO14"/>
    <mergeCell ref="BA14:BC14"/>
    <mergeCell ref="BG14:BI14"/>
    <mergeCell ref="BA15:BC15"/>
    <mergeCell ref="BP13:BR13"/>
    <mergeCell ref="BV13:BX13"/>
    <mergeCell ref="AX14:AZ14"/>
    <mergeCell ref="BD14:BF14"/>
    <mergeCell ref="BD13:BF13"/>
    <mergeCell ref="BP14:BR14"/>
    <mergeCell ref="BG15:BI15"/>
    <mergeCell ref="BJ14:BL14"/>
    <mergeCell ref="C15:I15"/>
    <mergeCell ref="J15:M15"/>
    <mergeCell ref="N15:O15"/>
    <mergeCell ref="P15:S15"/>
    <mergeCell ref="T15:U15"/>
    <mergeCell ref="V15:Y15"/>
    <mergeCell ref="Z15:AA15"/>
    <mergeCell ref="AB15:AE15"/>
    <mergeCell ref="V14:Y14"/>
    <mergeCell ref="Z14:AA14"/>
    <mergeCell ref="AB14:AE14"/>
    <mergeCell ref="P14:S14"/>
    <mergeCell ref="T14:U14"/>
    <mergeCell ref="BY11:CA11"/>
    <mergeCell ref="C14:I14"/>
    <mergeCell ref="J14:M14"/>
    <mergeCell ref="N14:O14"/>
    <mergeCell ref="BY12:CA12"/>
    <mergeCell ref="BM12:BO12"/>
    <mergeCell ref="BS12:BU12"/>
    <mergeCell ref="BA12:BC12"/>
    <mergeCell ref="BG12:BI12"/>
    <mergeCell ref="BA13:BC13"/>
    <mergeCell ref="BV14:BX14"/>
    <mergeCell ref="BS13:BU13"/>
    <mergeCell ref="BY13:CA13"/>
    <mergeCell ref="BG13:BI13"/>
    <mergeCell ref="BM13:BO13"/>
    <mergeCell ref="BS14:BU14"/>
    <mergeCell ref="BY14:CA14"/>
    <mergeCell ref="AB11:AG11"/>
    <mergeCell ref="AH11:AM11"/>
    <mergeCell ref="BJ13:BL13"/>
    <mergeCell ref="Z13:AA13"/>
    <mergeCell ref="AT13:AW13"/>
    <mergeCell ref="AB13:AE13"/>
    <mergeCell ref="AF13:AG13"/>
    <mergeCell ref="BY15:CA15"/>
    <mergeCell ref="BS15:BU15"/>
    <mergeCell ref="BP15:BR15"/>
    <mergeCell ref="BV15:BX15"/>
    <mergeCell ref="BP16:BR16"/>
    <mergeCell ref="BV16:BX16"/>
    <mergeCell ref="AX17:AZ17"/>
    <mergeCell ref="BD17:BF17"/>
    <mergeCell ref="BM15:BO15"/>
    <mergeCell ref="BD15:BF15"/>
    <mergeCell ref="BJ15:BL15"/>
    <mergeCell ref="BS16:BU16"/>
    <mergeCell ref="BY16:CA16"/>
    <mergeCell ref="BG16:BI16"/>
    <mergeCell ref="AX16:AZ16"/>
    <mergeCell ref="BD16:BF16"/>
    <mergeCell ref="BJ16:BL16"/>
    <mergeCell ref="BM16:BO16"/>
    <mergeCell ref="BA16:BC16"/>
    <mergeCell ref="T16:U16"/>
    <mergeCell ref="T17:U17"/>
    <mergeCell ref="P16:S16"/>
    <mergeCell ref="P17:S17"/>
    <mergeCell ref="V16:Y16"/>
    <mergeCell ref="V17:Y17"/>
    <mergeCell ref="AS16:AS20"/>
    <mergeCell ref="AX19:AZ19"/>
    <mergeCell ref="BD19:BF19"/>
    <mergeCell ref="AX20:AZ20"/>
    <mergeCell ref="BD20:BF20"/>
    <mergeCell ref="AF16:AG16"/>
    <mergeCell ref="AF17:AG17"/>
    <mergeCell ref="AL16:AM16"/>
    <mergeCell ref="AL17:AM17"/>
    <mergeCell ref="AX18:AZ18"/>
    <mergeCell ref="BA18:BC18"/>
    <mergeCell ref="P18:S18"/>
    <mergeCell ref="V18:Y18"/>
    <mergeCell ref="T18:U18"/>
    <mergeCell ref="Z18:AA18"/>
    <mergeCell ref="C19:E20"/>
    <mergeCell ref="B16:B20"/>
    <mergeCell ref="B21:B28"/>
    <mergeCell ref="BY17:CA17"/>
    <mergeCell ref="BG17:BI17"/>
    <mergeCell ref="BM17:BO17"/>
    <mergeCell ref="BJ17:BL17"/>
    <mergeCell ref="BP17:BR17"/>
    <mergeCell ref="BV17:BX17"/>
    <mergeCell ref="BS17:BU17"/>
    <mergeCell ref="BA17:BC17"/>
    <mergeCell ref="AF25:AG25"/>
    <mergeCell ref="AF26:AG26"/>
    <mergeCell ref="AB22:AE22"/>
    <mergeCell ref="AB23:AE23"/>
    <mergeCell ref="AB25:AE25"/>
    <mergeCell ref="AB26:AE26"/>
    <mergeCell ref="AB27:AE27"/>
    <mergeCell ref="AB28:AE28"/>
    <mergeCell ref="AF27:AG27"/>
    <mergeCell ref="AH27:AK27"/>
    <mergeCell ref="AL27:AM27"/>
    <mergeCell ref="AB24:AE24"/>
    <mergeCell ref="BD18:BF18"/>
    <mergeCell ref="BG19:BI19"/>
    <mergeCell ref="BM19:BO19"/>
    <mergeCell ref="BS19:BU19"/>
    <mergeCell ref="BA19:BC19"/>
    <mergeCell ref="BS20:BU20"/>
    <mergeCell ref="BA20:BC20"/>
    <mergeCell ref="BG20:BI20"/>
    <mergeCell ref="BY20:CA20"/>
    <mergeCell ref="J18:M18"/>
    <mergeCell ref="BJ19:BL19"/>
    <mergeCell ref="BP19:BR19"/>
    <mergeCell ref="BV19:BX19"/>
    <mergeCell ref="BP18:BR18"/>
    <mergeCell ref="BG18:BI18"/>
    <mergeCell ref="BM18:BO18"/>
    <mergeCell ref="BJ18:BL18"/>
    <mergeCell ref="BV18:BX18"/>
    <mergeCell ref="BJ20:BL20"/>
    <mergeCell ref="BP20:BR20"/>
    <mergeCell ref="BV20:BX20"/>
    <mergeCell ref="BS18:BU18"/>
    <mergeCell ref="BY18:CA18"/>
    <mergeCell ref="BS23:BU23"/>
    <mergeCell ref="BY23:CA23"/>
    <mergeCell ref="BM23:BO23"/>
    <mergeCell ref="BJ23:BL23"/>
    <mergeCell ref="BP23:BR23"/>
    <mergeCell ref="BV23:BX23"/>
    <mergeCell ref="F19:I19"/>
    <mergeCell ref="J19:M19"/>
    <mergeCell ref="N19:O19"/>
    <mergeCell ref="P19:S19"/>
    <mergeCell ref="T19:U19"/>
    <mergeCell ref="V19:Y19"/>
    <mergeCell ref="F21:I21"/>
    <mergeCell ref="F22:I22"/>
    <mergeCell ref="BY21:CA21"/>
    <mergeCell ref="BG21:BI21"/>
    <mergeCell ref="BY22:CA22"/>
    <mergeCell ref="BM22:BO22"/>
    <mergeCell ref="BS22:BU22"/>
    <mergeCell ref="BA22:BC22"/>
    <mergeCell ref="BG22:BI22"/>
    <mergeCell ref="BY19:CA19"/>
    <mergeCell ref="BJ24:BL24"/>
    <mergeCell ref="BP24:BR24"/>
    <mergeCell ref="BS24:BU24"/>
    <mergeCell ref="BY24:CA24"/>
    <mergeCell ref="AS21:AS25"/>
    <mergeCell ref="F25:I25"/>
    <mergeCell ref="BM21:BO21"/>
    <mergeCell ref="BA21:BC21"/>
    <mergeCell ref="AX22:AZ22"/>
    <mergeCell ref="BD22:BF22"/>
    <mergeCell ref="BJ22:BL22"/>
    <mergeCell ref="BP22:BR22"/>
    <mergeCell ref="BY25:CA25"/>
    <mergeCell ref="BM25:BO25"/>
    <mergeCell ref="BV22:BX22"/>
    <mergeCell ref="F23:I23"/>
    <mergeCell ref="AL21:AM21"/>
    <mergeCell ref="AL22:AM22"/>
    <mergeCell ref="AL23:AM23"/>
    <mergeCell ref="AL24:AM24"/>
    <mergeCell ref="AH24:AK24"/>
    <mergeCell ref="AX21:AZ21"/>
    <mergeCell ref="BD21:BF21"/>
    <mergeCell ref="BJ21:BL21"/>
    <mergeCell ref="BA28:BC28"/>
    <mergeCell ref="BG28:BI28"/>
    <mergeCell ref="P26:S26"/>
    <mergeCell ref="P28:S28"/>
    <mergeCell ref="V28:Y28"/>
    <mergeCell ref="AF23:AG23"/>
    <mergeCell ref="Z21:AA21"/>
    <mergeCell ref="Z22:AA22"/>
    <mergeCell ref="Z23:AA23"/>
    <mergeCell ref="AX23:AZ23"/>
    <mergeCell ref="BG23:BI23"/>
    <mergeCell ref="BA23:BC23"/>
    <mergeCell ref="BD23:BF23"/>
    <mergeCell ref="BA24:BC24"/>
    <mergeCell ref="P27:S27"/>
    <mergeCell ref="V27:Y27"/>
    <mergeCell ref="AX28:AZ28"/>
    <mergeCell ref="BG26:BI26"/>
    <mergeCell ref="BD28:BF28"/>
    <mergeCell ref="AX24:AZ24"/>
    <mergeCell ref="BD24:BF24"/>
    <mergeCell ref="P22:S22"/>
    <mergeCell ref="BM26:BO26"/>
    <mergeCell ref="BA26:BC26"/>
    <mergeCell ref="BA27:BC27"/>
    <mergeCell ref="BG27:BI27"/>
    <mergeCell ref="BS26:BU26"/>
    <mergeCell ref="BY26:CA26"/>
    <mergeCell ref="BP27:BR27"/>
    <mergeCell ref="BV27:BX27"/>
    <mergeCell ref="BY27:CA27"/>
    <mergeCell ref="BM27:BO27"/>
    <mergeCell ref="BS27:BU27"/>
    <mergeCell ref="BJ28:BL28"/>
    <mergeCell ref="BP28:BR28"/>
    <mergeCell ref="BV28:BX28"/>
    <mergeCell ref="BY28:CA28"/>
    <mergeCell ref="BM28:BO28"/>
    <mergeCell ref="BS25:BU25"/>
    <mergeCell ref="BA25:BC25"/>
    <mergeCell ref="BG25:BI25"/>
    <mergeCell ref="BY31:CA31"/>
    <mergeCell ref="BG31:BI31"/>
    <mergeCell ref="BM31:BO31"/>
    <mergeCell ref="BA31:BC31"/>
    <mergeCell ref="BD31:BF31"/>
    <mergeCell ref="BJ31:BL31"/>
    <mergeCell ref="BP31:BR31"/>
    <mergeCell ref="BV31:BX31"/>
    <mergeCell ref="BS31:BU31"/>
    <mergeCell ref="BY29:CA29"/>
    <mergeCell ref="BG29:BI29"/>
    <mergeCell ref="BM29:BO29"/>
    <mergeCell ref="BA29:BC29"/>
    <mergeCell ref="BY30:CA30"/>
    <mergeCell ref="BG30:BI30"/>
    <mergeCell ref="BM30:BO30"/>
    <mergeCell ref="BA30:BC30"/>
    <mergeCell ref="BD30:BF30"/>
    <mergeCell ref="BJ30:BL30"/>
    <mergeCell ref="BP30:BR30"/>
    <mergeCell ref="BV30:BX30"/>
    <mergeCell ref="BS30:BU30"/>
    <mergeCell ref="BS29:BU29"/>
    <mergeCell ref="B29:AM31"/>
    <mergeCell ref="K32:AA32"/>
    <mergeCell ref="F28:I28"/>
    <mergeCell ref="F24:I24"/>
    <mergeCell ref="AL28:AM28"/>
    <mergeCell ref="AF28:AG28"/>
    <mergeCell ref="F18:I18"/>
    <mergeCell ref="V23:Y23"/>
    <mergeCell ref="V25:Y25"/>
    <mergeCell ref="V26:Y26"/>
    <mergeCell ref="U4:AL4"/>
    <mergeCell ref="AL19:AM19"/>
    <mergeCell ref="F20:I20"/>
    <mergeCell ref="J20:M20"/>
    <mergeCell ref="N20:O20"/>
    <mergeCell ref="P20:S20"/>
    <mergeCell ref="T20:U20"/>
    <mergeCell ref="V20:Y20"/>
    <mergeCell ref="Z20:AA20"/>
    <mergeCell ref="AB20:AE20"/>
    <mergeCell ref="AF20:AG20"/>
    <mergeCell ref="AH20:AK20"/>
    <mergeCell ref="AL20:AM20"/>
    <mergeCell ref="Z19:AA19"/>
    <mergeCell ref="F27:I27"/>
    <mergeCell ref="F26:I26"/>
  </mergeCells>
  <phoneticPr fontId="1"/>
  <conditionalFormatting sqref="J21 CJ21 CI22:CJ22">
    <cfRule type="cellIs" dxfId="3" priority="7" operator="between">
      <formula>1</formula>
      <formula>9</formula>
    </cfRule>
    <cfRule type="cellIs" dxfId="2" priority="8" operator="between">
      <formula>0</formula>
      <formula>0</formula>
    </cfRule>
  </conditionalFormatting>
  <conditionalFormatting sqref="P21 V21 AB21 AH21">
    <cfRule type="cellIs" dxfId="1" priority="1" operator="between">
      <formula>1</formula>
      <formula>9</formula>
    </cfRule>
    <cfRule type="cellIs" dxfId="0" priority="2" operator="between">
      <formula>0</formula>
      <formula>0</formula>
    </cfRule>
  </conditionalFormatting>
  <dataValidations count="5">
    <dataValidation type="list" allowBlank="1" showInputMessage="1" showErrorMessage="1" sqref="F22:I22" xr:uid="{5AF42ED2-3F01-4080-84B8-5C3E322AB8B0}">
      <formula1>"大盛りからあげ弁当,からあげ弁当"</formula1>
    </dataValidation>
    <dataValidation type="list" allowBlank="1" showInputMessage="1" showErrorMessage="1" sqref="F23:I23" xr:uid="{D637E401-D767-4057-908E-FC498B564A62}">
      <formula1>"大盛のり弁当,のり弁当"</formula1>
    </dataValidation>
    <dataValidation imeMode="off" allowBlank="1" showInputMessage="1" showErrorMessage="1" sqref="J13:J15 BD10:BE10 BP10:BQ10 AX10:AY10 BV10:BW10 BJ10:BK10 J12:K12 P12:Q12 AB12:AC12 V12:W12 AH12:AI12 BM4 AH13:AH15 BD11:BD31 AX11:AX31 P19:P28 V19:V28 V13:V15 BJ11:BJ31 AB13:AB15 J19:J28 BP11:BP31 P13:P15 AH19:AH28 BV11:BV31 AB19:AB28" xr:uid="{BB3951B6-F721-4E90-91A3-601B1CE98922}"/>
    <dataValidation type="list" imeMode="off" allowBlank="1" showInputMessage="1" showErrorMessage="1" sqref="J11:AM11" xr:uid="{9587CBF6-29D6-475C-9282-65570C095D41}">
      <formula1>"初日,最終日,中日①,中日②,中日③"</formula1>
    </dataValidation>
    <dataValidation type="list" allowBlank="1" showInputMessage="1" showErrorMessage="1" sqref="F21" xr:uid="{22D8CCF4-6CF9-423F-846F-5C9050780DD3}">
      <formula1>"げんき弁当,大盛げんき弁当"</formula1>
    </dataValidation>
  </dataValidations>
  <hyperlinks>
    <hyperlink ref="U4" r:id="rId1" xr:uid="{1540D63B-8B48-4837-BAAB-4FEF715F3ACB}"/>
    <hyperlink ref="K32" r:id="rId2" xr:uid="{8CED1912-9905-4802-A85A-8E5BFAE9FF0F}"/>
  </hyperlinks>
  <printOptions horizontalCentered="1" verticalCentered="1"/>
  <pageMargins left="0.39370078740157483" right="0" top="0.39370078740157483" bottom="0" header="0" footer="0"/>
  <pageSetup paperSize="9" scale="54" orientation="landscape"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134926-2429-4DF1-A340-3F41C796EE11}">
  <dimension ref="A2:AO72"/>
  <sheetViews>
    <sheetView workbookViewId="0">
      <selection activeCell="W78" sqref="W78"/>
    </sheetView>
  </sheetViews>
  <sheetFormatPr defaultRowHeight="13"/>
  <cols>
    <col min="1" max="2" width="6.1796875" customWidth="1"/>
    <col min="3" max="35" width="3.81640625" customWidth="1"/>
    <col min="36" max="41" width="3.6328125" customWidth="1"/>
  </cols>
  <sheetData>
    <row r="2" spans="1:41" s="19" customFormat="1" ht="10" thickBot="1">
      <c r="A2" s="19" t="s">
        <v>21</v>
      </c>
      <c r="B2" s="19" t="s">
        <v>22</v>
      </c>
      <c r="C2" s="4" t="s">
        <v>6</v>
      </c>
      <c r="D2" s="4" t="s">
        <v>7</v>
      </c>
      <c r="E2" s="4" t="s">
        <v>8</v>
      </c>
      <c r="F2" s="4" t="s">
        <v>23</v>
      </c>
      <c r="G2" s="4" t="s">
        <v>13</v>
      </c>
      <c r="H2" s="4" t="s">
        <v>15</v>
      </c>
      <c r="I2" s="4" t="s">
        <v>6</v>
      </c>
      <c r="J2" s="4" t="s">
        <v>7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14</v>
      </c>
      <c r="P2" s="4" t="s">
        <v>16</v>
      </c>
      <c r="Q2" s="4" t="s">
        <v>6</v>
      </c>
      <c r="R2" s="4" t="s">
        <v>7</v>
      </c>
      <c r="S2" s="4" t="s">
        <v>9</v>
      </c>
      <c r="T2" s="4" t="s">
        <v>10</v>
      </c>
      <c r="U2" s="4" t="s">
        <v>11</v>
      </c>
      <c r="V2" s="4" t="s">
        <v>12</v>
      </c>
      <c r="W2" s="4" t="s">
        <v>17</v>
      </c>
      <c r="X2" s="4" t="s">
        <v>18</v>
      </c>
      <c r="Y2" s="4" t="s">
        <v>6</v>
      </c>
      <c r="Z2" s="4" t="s">
        <v>7</v>
      </c>
      <c r="AA2" s="4" t="s">
        <v>9</v>
      </c>
      <c r="AB2" s="4" t="s">
        <v>10</v>
      </c>
      <c r="AC2" s="4" t="s">
        <v>11</v>
      </c>
      <c r="AD2" s="4" t="s">
        <v>12</v>
      </c>
      <c r="AE2" s="4" t="s">
        <v>19</v>
      </c>
      <c r="AF2" s="4" t="s">
        <v>20</v>
      </c>
      <c r="AG2" s="4" t="s">
        <v>6</v>
      </c>
      <c r="AH2" s="4" t="s">
        <v>7</v>
      </c>
      <c r="AI2" s="4" t="s">
        <v>9</v>
      </c>
      <c r="AJ2" s="4" t="s">
        <v>10</v>
      </c>
      <c r="AK2" s="4" t="s">
        <v>11</v>
      </c>
      <c r="AL2" s="4" t="s">
        <v>12</v>
      </c>
      <c r="AM2" s="19" t="s">
        <v>62</v>
      </c>
      <c r="AN2" s="19" t="s">
        <v>61</v>
      </c>
      <c r="AO2" s="19" t="s">
        <v>63</v>
      </c>
    </row>
    <row r="3" spans="1:41" ht="13.5" thickBot="1">
      <c r="A3" s="20" t="e">
        <f>#REF!</f>
        <v>#REF!</v>
      </c>
      <c r="B3" s="21" t="e">
        <f>#REF!</f>
        <v>#REF!</v>
      </c>
      <c r="C3" s="22" t="e">
        <f>#REF!</f>
        <v>#REF!</v>
      </c>
      <c r="D3" s="22" t="e">
        <f>#REF!</f>
        <v>#REF!</v>
      </c>
      <c r="E3" s="22" t="e">
        <f>#REF!</f>
        <v>#REF!</v>
      </c>
      <c r="F3" s="22" t="e">
        <f>#REF!</f>
        <v>#REF!</v>
      </c>
      <c r="G3" s="22" t="e">
        <f>#REF!</f>
        <v>#REF!</v>
      </c>
      <c r="H3" s="22" t="e">
        <f>#REF!</f>
        <v>#REF!</v>
      </c>
      <c r="I3" s="22" t="e">
        <f>#REF!</f>
        <v>#REF!</v>
      </c>
      <c r="J3" s="22" t="e">
        <f>#REF!</f>
        <v>#REF!</v>
      </c>
      <c r="K3" s="22" t="e">
        <f>SUM(#REF!,#REF!)</f>
        <v>#REF!</v>
      </c>
      <c r="L3" s="22" t="e">
        <f>#REF!</f>
        <v>#REF!</v>
      </c>
      <c r="M3" s="22" t="e">
        <f>SUM(#REF!,#REF!,#REF!)</f>
        <v>#REF!</v>
      </c>
      <c r="N3" s="22" t="e">
        <f>#REF!</f>
        <v>#REF!</v>
      </c>
      <c r="O3" s="22" t="e">
        <f>#REF!</f>
        <v>#REF!</v>
      </c>
      <c r="P3" s="22" t="e">
        <f>#REF!</f>
        <v>#REF!</v>
      </c>
      <c r="Q3" s="22" t="e">
        <f>#REF!</f>
        <v>#REF!</v>
      </c>
      <c r="R3" s="22" t="e">
        <f>#REF!</f>
        <v>#REF!</v>
      </c>
      <c r="S3" s="22" t="e">
        <f>SUM(#REF!,#REF!)</f>
        <v>#REF!</v>
      </c>
      <c r="T3" s="22" t="e">
        <f>#REF!</f>
        <v>#REF!</v>
      </c>
      <c r="U3" s="22" t="e">
        <f>SUM(#REF!,#REF!,#REF!)</f>
        <v>#REF!</v>
      </c>
      <c r="V3" s="22" t="e">
        <f>#REF!</f>
        <v>#REF!</v>
      </c>
      <c r="W3" s="22" t="e">
        <f>#REF!</f>
        <v>#REF!</v>
      </c>
      <c r="X3" s="22" t="e">
        <f>#REF!</f>
        <v>#REF!</v>
      </c>
      <c r="Y3" s="22" t="e">
        <f>#REF!</f>
        <v>#REF!</v>
      </c>
      <c r="Z3" s="22" t="e">
        <f>#REF!</f>
        <v>#REF!</v>
      </c>
      <c r="AA3" s="22" t="e">
        <f>SUM(#REF!,#REF!)</f>
        <v>#REF!</v>
      </c>
      <c r="AB3" s="22" t="e">
        <f>#REF!</f>
        <v>#REF!</v>
      </c>
      <c r="AC3" s="22" t="e">
        <f>SUM(#REF!,#REF!,#REF!)</f>
        <v>#REF!</v>
      </c>
      <c r="AD3" s="22" t="e">
        <f>#REF!</f>
        <v>#REF!</v>
      </c>
      <c r="AE3" s="22" t="e">
        <f>#REF!</f>
        <v>#REF!</v>
      </c>
      <c r="AF3" s="22" t="e">
        <f>#REF!</f>
        <v>#REF!</v>
      </c>
      <c r="AG3" s="22" t="e">
        <f>#REF!</f>
        <v>#REF!</v>
      </c>
      <c r="AH3" s="22" t="e">
        <f>#REF!</f>
        <v>#REF!</v>
      </c>
      <c r="AI3" s="22" t="e">
        <f>SUM(#REF!,#REF!)</f>
        <v>#REF!</v>
      </c>
      <c r="AJ3" s="22" t="e">
        <f>#REF!</f>
        <v>#REF!</v>
      </c>
      <c r="AK3" s="22" t="e">
        <f>SUM(#REF!,#REF!,#REF!)</f>
        <v>#REF!</v>
      </c>
      <c r="AL3" s="22" t="e">
        <f>#REF!</f>
        <v>#REF!</v>
      </c>
      <c r="AM3" s="22" t="e">
        <f>#REF!</f>
        <v>#REF!</v>
      </c>
      <c r="AN3" s="22" t="e">
        <f>#REF!</f>
        <v>#REF!</v>
      </c>
      <c r="AO3" s="23" t="e">
        <f>#REF!</f>
        <v>#REF!</v>
      </c>
    </row>
    <row r="5" spans="1:41">
      <c r="B5" s="6"/>
      <c r="E5" s="6"/>
      <c r="H5" s="6"/>
      <c r="K5" s="6"/>
    </row>
    <row r="6" spans="1:41">
      <c r="B6" s="6"/>
      <c r="E6" s="6"/>
      <c r="H6" s="6"/>
      <c r="K6" s="6"/>
    </row>
    <row r="10" spans="1:41" hidden="1">
      <c r="A10" s="5">
        <v>0.27083333333333298</v>
      </c>
    </row>
    <row r="11" spans="1:41" hidden="1">
      <c r="A11" s="5">
        <v>0.28125</v>
      </c>
    </row>
    <row r="12" spans="1:41" hidden="1">
      <c r="A12" s="5">
        <v>0.29166666666666602</v>
      </c>
    </row>
    <row r="13" spans="1:41" hidden="1">
      <c r="A13" s="5">
        <v>0.30208333333333298</v>
      </c>
    </row>
    <row r="14" spans="1:41" hidden="1">
      <c r="A14" s="5">
        <v>0.3125</v>
      </c>
    </row>
    <row r="15" spans="1:41" hidden="1">
      <c r="A15" s="5">
        <v>0.32291666666666702</v>
      </c>
    </row>
    <row r="16" spans="1:41" hidden="1">
      <c r="A16" s="5">
        <v>0.33333333333333298</v>
      </c>
    </row>
    <row r="17" spans="1:1" hidden="1">
      <c r="A17" s="5">
        <v>0.34375</v>
      </c>
    </row>
    <row r="18" spans="1:1" hidden="1">
      <c r="A18" s="5">
        <v>0.35416666666666702</v>
      </c>
    </row>
    <row r="19" spans="1:1" hidden="1">
      <c r="A19" s="5">
        <v>0.36458333333333298</v>
      </c>
    </row>
    <row r="20" spans="1:1" hidden="1">
      <c r="A20" s="5">
        <v>0.375</v>
      </c>
    </row>
    <row r="21" spans="1:1" hidden="1">
      <c r="A21" s="5">
        <v>0.38541666666666702</v>
      </c>
    </row>
    <row r="22" spans="1:1" hidden="1">
      <c r="A22" s="5">
        <v>0.39583333333333298</v>
      </c>
    </row>
    <row r="23" spans="1:1" hidden="1">
      <c r="A23" s="5">
        <v>0.40625</v>
      </c>
    </row>
    <row r="24" spans="1:1" hidden="1">
      <c r="A24" s="5">
        <v>0.41666666666666669</v>
      </c>
    </row>
    <row r="25" spans="1:1" hidden="1">
      <c r="A25" s="5">
        <v>0.42708333333333331</v>
      </c>
    </row>
    <row r="26" spans="1:1" hidden="1">
      <c r="A26" s="5">
        <v>0.4375</v>
      </c>
    </row>
    <row r="27" spans="1:1" hidden="1">
      <c r="A27" s="5">
        <v>0.44791666666666702</v>
      </c>
    </row>
    <row r="28" spans="1:1" hidden="1">
      <c r="A28" s="5">
        <v>0.45833333333333298</v>
      </c>
    </row>
    <row r="29" spans="1:1" hidden="1">
      <c r="A29" s="5">
        <v>0.46875</v>
      </c>
    </row>
    <row r="30" spans="1:1" hidden="1">
      <c r="A30" s="5">
        <v>0.47916666666666602</v>
      </c>
    </row>
    <row r="31" spans="1:1" hidden="1">
      <c r="A31" s="5">
        <v>0.48958333333333298</v>
      </c>
    </row>
    <row r="32" spans="1:1" hidden="1">
      <c r="A32" s="5">
        <v>0.5</v>
      </c>
    </row>
    <row r="33" spans="1:1" hidden="1">
      <c r="A33" s="5">
        <v>0.51041666666666596</v>
      </c>
    </row>
    <row r="34" spans="1:1" hidden="1">
      <c r="A34" s="5">
        <v>0.52083333333333304</v>
      </c>
    </row>
    <row r="35" spans="1:1" hidden="1">
      <c r="A35" s="5">
        <v>0.53125</v>
      </c>
    </row>
    <row r="36" spans="1:1" hidden="1">
      <c r="A36" s="5">
        <v>0.54166666666666696</v>
      </c>
    </row>
    <row r="37" spans="1:1" hidden="1">
      <c r="A37" s="5">
        <v>0.55208333333333304</v>
      </c>
    </row>
    <row r="38" spans="1:1" hidden="1">
      <c r="A38" s="5">
        <v>0.5625</v>
      </c>
    </row>
    <row r="39" spans="1:1" hidden="1">
      <c r="A39" s="5">
        <v>0.57291666666666596</v>
      </c>
    </row>
    <row r="40" spans="1:1" hidden="1">
      <c r="A40" s="5">
        <v>0.58333333333333304</v>
      </c>
    </row>
    <row r="41" spans="1:1" hidden="1">
      <c r="A41" s="5">
        <v>0.59375</v>
      </c>
    </row>
    <row r="42" spans="1:1" hidden="1">
      <c r="A42" s="5">
        <v>0.60416666666666596</v>
      </c>
    </row>
    <row r="43" spans="1:1" hidden="1">
      <c r="A43" s="5">
        <v>0.61458333333333304</v>
      </c>
    </row>
    <row r="44" spans="1:1" hidden="1">
      <c r="A44" s="5">
        <v>0.625</v>
      </c>
    </row>
    <row r="45" spans="1:1" hidden="1">
      <c r="A45" s="5">
        <v>0.63541666666666596</v>
      </c>
    </row>
    <row r="46" spans="1:1" hidden="1">
      <c r="A46" s="5">
        <v>0.64583333333333304</v>
      </c>
    </row>
    <row r="47" spans="1:1" hidden="1">
      <c r="A47" s="5">
        <v>0.656249999999999</v>
      </c>
    </row>
    <row r="48" spans="1:1" hidden="1">
      <c r="A48" s="5">
        <v>0.66666666666666596</v>
      </c>
    </row>
    <row r="49" spans="1:1" hidden="1">
      <c r="A49" s="5">
        <v>0.67708333333333304</v>
      </c>
    </row>
    <row r="50" spans="1:1" hidden="1">
      <c r="A50" s="5">
        <v>0.6875</v>
      </c>
    </row>
    <row r="51" spans="1:1" hidden="1">
      <c r="A51" s="5">
        <v>0.69791666666666696</v>
      </c>
    </row>
    <row r="52" spans="1:1" hidden="1">
      <c r="A52" s="5">
        <v>0.70833333333333404</v>
      </c>
    </row>
    <row r="53" spans="1:1" hidden="1">
      <c r="A53" s="5">
        <v>0.718750000000001</v>
      </c>
    </row>
    <row r="54" spans="1:1" hidden="1">
      <c r="A54" s="5">
        <v>0.72916666666666796</v>
      </c>
    </row>
    <row r="55" spans="1:1" hidden="1">
      <c r="A55" s="5">
        <v>0.73958333333333504</v>
      </c>
    </row>
    <row r="56" spans="1:1" hidden="1">
      <c r="A56" s="5">
        <v>0.750000000000002</v>
      </c>
    </row>
    <row r="57" spans="1:1" hidden="1">
      <c r="A57" s="5">
        <v>0.76041666666666896</v>
      </c>
    </row>
    <row r="58" spans="1:1" hidden="1">
      <c r="A58" s="5">
        <v>0.77083333333333603</v>
      </c>
    </row>
    <row r="59" spans="1:1" hidden="1">
      <c r="A59" s="5">
        <v>0.781250000000003</v>
      </c>
    </row>
    <row r="60" spans="1:1" hidden="1">
      <c r="A60" s="5">
        <v>0.79166666666666996</v>
      </c>
    </row>
    <row r="61" spans="1:1" hidden="1">
      <c r="A61" s="5">
        <v>0.80208333333333603</v>
      </c>
    </row>
    <row r="62" spans="1:1" hidden="1">
      <c r="A62" s="5">
        <v>0.812500000000003</v>
      </c>
    </row>
    <row r="63" spans="1:1" hidden="1">
      <c r="A63" s="5">
        <v>0.82291666666666996</v>
      </c>
    </row>
    <row r="64" spans="1:1" hidden="1">
      <c r="A64" s="5">
        <v>0.83333333333333703</v>
      </c>
    </row>
    <row r="65" spans="1:1" hidden="1">
      <c r="A65" s="5">
        <v>0.843750000000004</v>
      </c>
    </row>
    <row r="66" spans="1:1" hidden="1">
      <c r="A66" s="5">
        <v>0.85416666666667096</v>
      </c>
    </row>
    <row r="67" spans="1:1" hidden="1">
      <c r="A67" s="5">
        <v>0.86458333333333803</v>
      </c>
    </row>
    <row r="68" spans="1:1" hidden="1">
      <c r="A68" s="5">
        <v>0.875000000000005</v>
      </c>
    </row>
    <row r="69" spans="1:1" hidden="1">
      <c r="A69" s="5">
        <v>0.88541666666667196</v>
      </c>
    </row>
    <row r="70" spans="1:1" hidden="1">
      <c r="A70" s="5">
        <v>0.89583333333333903</v>
      </c>
    </row>
    <row r="71" spans="1:1" hidden="1">
      <c r="A71" s="5">
        <v>0.906250000000006</v>
      </c>
    </row>
    <row r="72" spans="1:1" hidden="1">
      <c r="A72" s="5">
        <v>0.91666666666667296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74E097-B09A-440C-8E13-B0190C3398A1}">
  <dimension ref="A1:N44"/>
  <sheetViews>
    <sheetView workbookViewId="0">
      <selection activeCell="B1" sqref="B1"/>
    </sheetView>
  </sheetViews>
  <sheetFormatPr defaultRowHeight="13"/>
  <cols>
    <col min="2" max="2" width="41.81640625" customWidth="1"/>
    <col min="3" max="4" width="6.81640625" customWidth="1"/>
    <col min="6" max="6" width="41.81640625" customWidth="1"/>
    <col min="9" max="9" width="15.1796875" customWidth="1"/>
    <col min="10" max="10" width="41.81640625" customWidth="1"/>
  </cols>
  <sheetData>
    <row r="1" spans="2:14">
      <c r="B1" s="24" t="e">
        <f>#REF!</f>
        <v>#REF!</v>
      </c>
      <c r="C1" s="25"/>
      <c r="F1" s="24" t="e">
        <f>#REF!</f>
        <v>#REF!</v>
      </c>
      <c r="G1" s="25"/>
      <c r="J1" s="24" t="e">
        <f>#REF!</f>
        <v>#REF!</v>
      </c>
      <c r="K1" s="25"/>
    </row>
    <row r="2" spans="2:14">
      <c r="B2" s="26" t="e">
        <f>#REF!</f>
        <v>#REF!</v>
      </c>
      <c r="C2" s="27"/>
      <c r="F2" s="34" t="e">
        <f>#REF!</f>
        <v>#REF!</v>
      </c>
      <c r="G2" s="27"/>
      <c r="J2" s="34" t="e">
        <f>B2</f>
        <v>#REF!</v>
      </c>
      <c r="K2" s="27"/>
    </row>
    <row r="3" spans="2:14" ht="13.5" customHeight="1">
      <c r="B3" s="26" t="e">
        <f>#REF!</f>
        <v>#REF!</v>
      </c>
      <c r="C3" s="27"/>
      <c r="F3" s="26" t="e">
        <f>#REF!</f>
        <v>#REF!</v>
      </c>
      <c r="G3" s="27"/>
      <c r="J3" s="26" t="e">
        <f>B3</f>
        <v>#REF!</v>
      </c>
      <c r="K3" s="27"/>
    </row>
    <row r="4" spans="2:14" ht="13.5" customHeight="1">
      <c r="B4" s="28"/>
      <c r="C4" s="27"/>
      <c r="F4" s="26" t="str">
        <f>CONCATENATE("朝食（食堂）",G41,"～",H41,"テーブル")</f>
        <v>朝食（食堂）1～テーブル</v>
      </c>
      <c r="G4" s="29" t="e">
        <f>IF(#REF!="最終日",IF(ISNUMBER(#REF!),"7:00",""),IF(#REF!="最終日",IF(ISNUMBER(#REF!),"7:00",""),IF(#REF!="最終日",IF(ISNUMBER(#REF!),"7:00",""),IF(#REF!="最終日",IF(ISNUMBER(#REF!),"7:00",""),IF(#REF!="最終日",IF(ISNUMBER(#REF!),"7:00",""),"")))))</f>
        <v>#REF!</v>
      </c>
      <c r="H4" s="6"/>
      <c r="J4" s="26" t="str">
        <f>CONCATENATE("朝食（食堂）",K41,"～",L41,"テーブル")</f>
        <v>朝食（食堂）1～テーブル</v>
      </c>
      <c r="K4" s="29" t="e">
        <f>IF(#REF!="中日①",IF(ISNUMBER(#REF!),"7:00",""),IF(#REF!="中日①",IF(ISNUMBER(#REF!),"7:00",""),IF(#REF!="中日①",IF(ISNUMBER(#REF!),"7:00",""),IF(#REF!="中日①",IF(ISNUMBER(#REF!),"7:00",""),IF(#REF!="中日①",IF(ISNUMBER(#REF!),"7:00",""),"")))))</f>
        <v>#REF!</v>
      </c>
      <c r="L4" s="6"/>
    </row>
    <row r="5" spans="2:14" ht="13.5" customHeight="1">
      <c r="B5" s="26" t="str">
        <f>CONCATENATE("昼食（食堂）",C42,"～",D42,"テーブル")</f>
        <v>昼食（食堂）1～テーブル</v>
      </c>
      <c r="C5" s="29" t="e">
        <f>IF(#REF!="初日",IF(ISNUMBER(#REF!),"12:00",""),IF(#REF!="初日",IF(ISNUMBER(#REF!),"12:00",""),IF(#REF!="初日",IF(ISNUMBER(#REF!),"12:00",""),IF(#REF!="初日",IF(ISNUMBER(#REF!),"12:00",""),IF(#REF!="初日",IF(ISNUMBER(#REF!),"12:00",""),"")))))</f>
        <v>#REF!</v>
      </c>
      <c r="D5" s="6"/>
      <c r="F5" s="26" t="str">
        <f>CONCATENATE("昼食（食堂）",G42,"～",H42,"テーブル")</f>
        <v>昼食（食堂）1～テーブル</v>
      </c>
      <c r="G5" s="29" t="e">
        <f>IF(#REF!="最終日",IF(ISNUMBER(#REF!),"12:00",""),IF(#REF!="最終日",IF(ISNUMBER(#REF!),"12:00",""),IF(#REF!="最終日",IF(ISNUMBER(#REF!),"12:00",""),IF(#REF!="最終日",IF(ISNUMBER(#REF!),"12:00",""),IF(#REF!="最終日",IF(ISNUMBER(#REF!),"12:00",""),"")))))</f>
        <v>#REF!</v>
      </c>
      <c r="H5" s="6"/>
      <c r="J5" s="26" t="str">
        <f>CONCATENATE("昼食（食堂）",K42,"～",L42,"テーブル")</f>
        <v>昼食（食堂）1～テーブル</v>
      </c>
      <c r="K5" s="29" t="e">
        <f>IF(#REF!="中日①",IF(ISNUMBER(#REF!),"12:00",""),IF(#REF!="中日①",IF(ISNUMBER(#REF!),"12:00",""),IF(#REF!="中日①",IF(ISNUMBER(#REF!),"12:00",""),IF(#REF!="中日①",IF(ISNUMBER(#REF!),"12:00",""),IF(#REF!="中日①",IF(ISNUMBER(#REF!),"12:00",""),"")))))</f>
        <v>#REF!</v>
      </c>
      <c r="L5" s="6"/>
    </row>
    <row r="6" spans="2:14" ht="13.5" customHeight="1">
      <c r="B6" s="26" t="str">
        <f>CONCATENATE("夕食（食堂）",C43,"～",D43,"テーブル")</f>
        <v>夕食（食堂）1～テーブル</v>
      </c>
      <c r="C6" s="29" t="e">
        <f>IF(#REF!="初日",IF(ISNUMBER(#REF!),"17:30",""),IF(#REF!="初日",IF(ISNUMBER(#REF!),"17:30",""),IF(#REF!="初日",IF(ISNUMBER(#REF!),"17:30",""),IF(#REF!="初日",IF(ISNUMBER(#REF!),"17:30",""),IF(#REF!="初日",IF(ISNUMBER(#REF!),"17:30",""),"")))))</f>
        <v>#REF!</v>
      </c>
      <c r="D6" s="6"/>
      <c r="F6" s="28"/>
      <c r="G6" s="27"/>
      <c r="H6" s="6"/>
      <c r="J6" s="26" t="str">
        <f>CONCATENATE("夕食（食堂）",K43,"～",L43,"テーブル")</f>
        <v>夕食（食堂）1～テーブル</v>
      </c>
      <c r="K6" s="29" t="e">
        <f>IF(#REF!="中日①",IF(ISNUMBER(#REF!),"17:30",""),IF(#REF!="中日①",IF(ISNUMBER(#REF!),"17:30",""),IF(#REF!="中日①",IF(ISNUMBER(#REF!),"17:30",""),IF(#REF!="中日①",IF(ISNUMBER(#REF!),"17:30",""),IF(#REF!="中日①",IF(ISNUMBER(#REF!),"17:30",""),"")))))</f>
        <v>#REF!</v>
      </c>
      <c r="L6" s="6"/>
    </row>
    <row r="7" spans="2:14" ht="13.5" customHeight="1">
      <c r="B7" s="28"/>
      <c r="C7" s="30"/>
      <c r="D7" s="6"/>
      <c r="F7" s="28"/>
      <c r="G7" s="27"/>
      <c r="H7" s="6"/>
      <c r="J7" s="28"/>
      <c r="K7" s="30"/>
      <c r="L7" s="6"/>
    </row>
    <row r="8" spans="2:14" ht="13.5" customHeight="1">
      <c r="B8" s="28"/>
      <c r="C8" s="27"/>
      <c r="D8" s="6"/>
      <c r="F8" s="35" t="s">
        <v>29</v>
      </c>
      <c r="G8" s="27">
        <v>0.25</v>
      </c>
      <c r="H8" s="6"/>
      <c r="J8" s="28" t="s">
        <v>29</v>
      </c>
      <c r="K8" s="27">
        <v>0.25</v>
      </c>
      <c r="L8" s="6"/>
    </row>
    <row r="9" spans="2:14" ht="13.5" customHeight="1">
      <c r="B9" s="28"/>
      <c r="C9" s="27"/>
      <c r="D9" s="6"/>
      <c r="F9" s="35" t="s">
        <v>30</v>
      </c>
      <c r="G9" s="27">
        <v>0.36458333333333331</v>
      </c>
      <c r="H9" s="6"/>
      <c r="J9" s="28"/>
      <c r="K9" s="27"/>
      <c r="L9" s="7"/>
      <c r="M9" s="7"/>
      <c r="N9" s="7"/>
    </row>
    <row r="10" spans="2:14" ht="13.5" customHeight="1">
      <c r="B10" s="28"/>
      <c r="C10" s="27"/>
      <c r="D10" s="6"/>
      <c r="F10" s="26" t="e">
        <f>CONCATENATE("退所","　　荷物置き場：",#REF!)</f>
        <v>#REF!</v>
      </c>
      <c r="G10" s="31" t="e">
        <f>#REF!</f>
        <v>#REF!</v>
      </c>
      <c r="H10" s="6"/>
      <c r="J10" s="28"/>
      <c r="K10" s="27"/>
      <c r="L10" s="8"/>
      <c r="M10" s="8"/>
      <c r="N10" s="8"/>
    </row>
    <row r="11" spans="2:14" ht="13.5" customHeight="1">
      <c r="B11" s="28"/>
      <c r="C11" s="27"/>
      <c r="D11" s="6"/>
      <c r="F11" s="26" t="s">
        <v>1</v>
      </c>
      <c r="G11" s="31" t="e">
        <f>#REF!</f>
        <v>#REF!</v>
      </c>
      <c r="H11" s="6"/>
      <c r="J11" s="28"/>
      <c r="K11" s="27"/>
      <c r="L11" s="8"/>
      <c r="M11" s="8"/>
      <c r="N11" s="8"/>
    </row>
    <row r="12" spans="2:14" ht="13.5" customHeight="1">
      <c r="B12" s="28" t="s">
        <v>28</v>
      </c>
      <c r="C12" s="27">
        <v>0.95833333333333337</v>
      </c>
      <c r="D12" s="6"/>
      <c r="F12" s="28"/>
      <c r="G12" s="27"/>
      <c r="H12" s="6"/>
      <c r="J12" s="28" t="s">
        <v>28</v>
      </c>
      <c r="K12" s="27">
        <v>0.95833333333333337</v>
      </c>
      <c r="L12" s="6"/>
      <c r="M12" s="8"/>
      <c r="N12" s="8"/>
    </row>
    <row r="13" spans="2:14" ht="13.5" customHeight="1">
      <c r="B13" s="26" t="e">
        <f>CONCATENATE("入所","　　荷物置き場：",#REF!)</f>
        <v>#REF!</v>
      </c>
      <c r="C13" s="31" t="e">
        <f>#REF!</f>
        <v>#REF!</v>
      </c>
      <c r="D13" s="6"/>
      <c r="F13" s="28"/>
      <c r="G13" s="27"/>
      <c r="H13" s="6"/>
      <c r="J13" s="28"/>
      <c r="K13" s="27"/>
      <c r="L13" s="8"/>
      <c r="M13" s="8"/>
      <c r="N13" s="8"/>
    </row>
    <row r="14" spans="2:14" ht="13.5" customHeight="1">
      <c r="B14" s="26" t="s">
        <v>0</v>
      </c>
      <c r="C14" s="31" t="e">
        <f>#REF!</f>
        <v>#REF!</v>
      </c>
      <c r="D14" s="6"/>
      <c r="F14" s="28"/>
      <c r="G14" s="27"/>
      <c r="H14" s="6"/>
      <c r="J14" s="28"/>
      <c r="K14" s="27"/>
      <c r="L14" s="8"/>
      <c r="M14" s="8"/>
      <c r="N14" s="8"/>
    </row>
    <row r="15" spans="2:14" ht="13.5" customHeight="1">
      <c r="B15" s="26" t="s">
        <v>27</v>
      </c>
      <c r="C15" s="31" t="e">
        <f>#REF!</f>
        <v>#REF!</v>
      </c>
      <c r="D15" s="6"/>
      <c r="F15" s="26" t="s">
        <v>27</v>
      </c>
      <c r="G15" s="31" t="e">
        <f>#REF!</f>
        <v>#REF!</v>
      </c>
      <c r="H15" s="6"/>
      <c r="J15" s="26" t="s">
        <v>27</v>
      </c>
      <c r="K15" s="31" t="e">
        <f>#REF!</f>
        <v>#REF!</v>
      </c>
      <c r="L15" s="6"/>
    </row>
    <row r="16" spans="2:14" ht="13.5" customHeight="1">
      <c r="B16" s="26" t="s">
        <v>2</v>
      </c>
      <c r="C16" s="31" t="e">
        <f>#REF!</f>
        <v>#REF!</v>
      </c>
      <c r="D16" s="6"/>
      <c r="F16" s="28"/>
      <c r="G16" s="27"/>
      <c r="H16" s="6"/>
      <c r="J16" s="26" t="s">
        <v>2</v>
      </c>
      <c r="K16" s="31" t="e">
        <f>#REF!</f>
        <v>#REF!</v>
      </c>
      <c r="L16" s="6"/>
    </row>
    <row r="17" spans="2:12" ht="13.5" customHeight="1">
      <c r="B17" s="26" t="s">
        <v>3</v>
      </c>
      <c r="C17" s="31" t="e">
        <f>#REF!</f>
        <v>#REF!</v>
      </c>
      <c r="D17" s="6"/>
      <c r="F17" s="28"/>
      <c r="G17" s="27"/>
      <c r="H17" s="6"/>
      <c r="J17" s="26" t="s">
        <v>3</v>
      </c>
      <c r="K17" s="31" t="e">
        <f>#REF!</f>
        <v>#REF!</v>
      </c>
      <c r="L17" s="6"/>
    </row>
    <row r="18" spans="2:12" ht="13.5" customHeight="1">
      <c r="B18" s="26" t="s">
        <v>4</v>
      </c>
      <c r="C18" s="31" t="e">
        <f>#REF!</f>
        <v>#REF!</v>
      </c>
      <c r="D18" s="6"/>
      <c r="F18" s="28"/>
      <c r="G18" s="27"/>
      <c r="H18" s="6"/>
      <c r="J18" s="26" t="s">
        <v>4</v>
      </c>
      <c r="K18" s="31" t="e">
        <f>#REF!</f>
        <v>#REF!</v>
      </c>
      <c r="L18" s="6"/>
    </row>
    <row r="19" spans="2:12" ht="13.5" customHeight="1">
      <c r="B19" s="26" t="s">
        <v>5</v>
      </c>
      <c r="C19" s="31" t="e">
        <f>#REF!</f>
        <v>#REF!</v>
      </c>
      <c r="D19" s="6"/>
      <c r="F19" s="28"/>
      <c r="G19" s="27"/>
      <c r="H19" s="6"/>
      <c r="J19" s="26" t="s">
        <v>5</v>
      </c>
      <c r="K19" s="31" t="e">
        <f>#REF!</f>
        <v>#REF!</v>
      </c>
      <c r="L19" s="6"/>
    </row>
    <row r="20" spans="2:12" ht="13.5" customHeight="1">
      <c r="B20" s="26" t="e">
        <f>CONCATENATE("カレーづくり"," 　",IF(#REF!="初日",#REF!,IF(#REF!="初日",#REF!,IF(#REF!="初日",#REF!,IF(#REF!="初日",#REF!,IF(#REF!="初日",#REF!,""))))),"セット","　　炊事場","A",IF(#REF!="初日",#REF!,IF(#REF!="初日",#REF!,IF(#REF!="初日",#REF!,IF(#REF!="初日",#REF!,IF(#REF!="初日",#REF!,""))))),"　　","B",IF(#REF!="初日",#REF!,IF(#REF!="初日",#REF!,IF(#REF!="初日",#REF!,IF(#REF!="初日",#REF!,IF(#REF!="初日",#REF!,""))))),"　　","C",IF(#REF!="初日",#REF!,IF(#REF!="初日",#REF!,IF(#REF!="初日",#REF!,IF(#REF!="初日",#REF!,IF(#REF!="初日",#REF!,""))))))</f>
        <v>#REF!</v>
      </c>
      <c r="C20" s="31" t="e">
        <f>IF(#REF!="初日",#REF!,IF(#REF!="初日",#REF!,IF(#REF!="初日",#REF!,IF(#REF!="初日",#REF!,IF(#REF!="初日",#REF!,"")))))</f>
        <v>#REF!</v>
      </c>
      <c r="D20" s="6"/>
      <c r="F20" s="26" t="e">
        <f>CONCATENATE("カレーづくり"," 　",IF(#REF!="最終日",#REF!,IF(#REF!="最終日",#REF!,IF(#REF!="最終日",#REF!,IF(#REF!="最終日",#REF!,IF(#REF!="最終日",#REF!,""))))),"セット","　　炊事場","A",IF(#REF!="最終日",#REF!,IF(#REF!="最終日",#REF!,IF(#REF!="最終日",#REF!,IF(#REF!="最終日",#REF!,IF(#REF!="最終日",#REF!,""))))),"　　","B",IF(#REF!="最終日",#REF!,IF(#REF!="最終日",#REF!,IF(#REF!="最終日",#REF!,IF(#REF!="最終日",#REF!,IF(#REF!="最終日",#REF!,""))))),"　　","C",IF(#REF!="最終日",#REF!,IF(#REF!="最終日",#REF!,IF(#REF!="最終日",#REF!,IF(#REF!="最終日",#REF!,IF(#REF!="最終日",#REF!,""))))))</f>
        <v>#REF!</v>
      </c>
      <c r="G20" s="31" t="e">
        <f>IF(#REF!="最終日",#REF!,IF(#REF!="最終日",#REF!,IF(#REF!="最終日",#REF!,IF(#REF!="最終日",#REF!,IF(#REF!="最終日",#REF!,"")))))</f>
        <v>#REF!</v>
      </c>
      <c r="H20" s="6"/>
      <c r="J20" s="34" t="e">
        <f>CONCATENATE("カレーづくり"," 　",IF(#REF!="中日①",#REF!,IF(#REF!="中日①",#REF!,IF(#REF!="中日①",#REF!,IF(#REF!="中日①",#REF!,IF(#REF!="中日①",#REF!,""))))),"セット","　　炊事場","A",IF(#REF!="中日①",#REF!,IF(#REF!="中日①",#REF!,IF(#REF!="中日①",#REF!,IF(#REF!="中日①",#REF!,IF(#REF!="中日①",#REF!,""))))),"　　","B",IF(#REF!="中日①",#REF!,IF(#REF!="中日①",#REF!,IF(#REF!="中日①",#REF!,IF(#REF!="中日①",#REF!,IF(#REF!="中日①",#REF!,""))))),"　　","C",IF(#REF!="中日①",#REF!,IF(#REF!="中日①",#REF!,IF(#REF!="中日①",#REF!,IF(#REF!="中日①",#REF!,IF(#REF!="中日①",#REF!,""))))))</f>
        <v>#REF!</v>
      </c>
      <c r="K20" s="31" t="e">
        <f>IF(#REF!="中日①",#REF!,IF(#REF!="中日①",#REF!,IF(#REF!="中日①",#REF!,IF(#REF!="中日①",#REF!,IF(#REF!="中日①",#REF!,"")))))</f>
        <v>#REF!</v>
      </c>
      <c r="L20" s="6"/>
    </row>
    <row r="21" spans="2:12" ht="13.5" customHeight="1">
      <c r="B21" s="26" t="e">
        <f>CONCATENATE("うどんづくり"," 　",IF(#REF!="初日",#REF!,IF(#REF!="初日",#REF!,IF(#REF!="初日",#REF!,IF(#REF!="初日",#REF!,IF(#REF!="初日",#REF!,""))))),"セット","　　炊事場","A",IF(#REF!="初日",#REF!,IF(#REF!="初日",#REF!,IF(#REF!="初日",#REF!,IF(#REF!="初日",#REF!,IF(#REF!="初日",#REF!,""))))),"　　","B",IF(#REF!="初日",#REF!,IF(#REF!="初日",#REF!,IF(#REF!="初日",#REF!,IF(#REF!="初日",#REF!,IF(#REF!="初日",#REF!,""))))),"　　","C",IF(#REF!="初日",#REF!,IF(#REF!="初日",#REF!,IF(#REF!="初日",#REF!,IF(#REF!="初日",#REF!,IF(#REF!="初日",#REF!,""))))))</f>
        <v>#REF!</v>
      </c>
      <c r="C21" s="31" t="e">
        <f>IF(#REF!="初日",#REF!,IF(#REF!="初日",#REF!,IF(#REF!="初日",#REF!,IF(#REF!="初日",#REF!,IF(#REF!="初日",#REF!,"")))))</f>
        <v>#REF!</v>
      </c>
      <c r="D21" s="6"/>
      <c r="F21" s="26" t="e">
        <f>CONCATENATE("うどんづくり"," 　",IF(#REF!="最終日",#REF!,IF(#REF!="最終日",#REF!,IF(#REF!="最終日",#REF!,IF(#REF!="最終日",#REF!,IF(#REF!="最終日",#REF!,""))))),"セット","　　炊事場","A",IF(#REF!="最終日",#REF!,IF(#REF!="最終日",#REF!,IF(#REF!="最終日",#REF!,IF(#REF!="最終日",#REF!,IF(#REF!="最終日",#REF!,""))))),"　　","B",IF(#REF!="最終日",#REF!,IF(#REF!="最終日",#REF!,IF(#REF!="最終日",#REF!,IF(#REF!="最終日",#REF!,IF(#REF!="最終日",#REF!,""))))),"　　","C",IF(#REF!="最終日",#REF!,IF(#REF!="最終日",#REF!,IF(#REF!="最終日",#REF!,IF(#REF!="最終日",#REF!,IF(#REF!="最終日",#REF!,""))))))</f>
        <v>#REF!</v>
      </c>
      <c r="G21" s="31" t="e">
        <f>IF(#REF!="最終日",#REF!,IF(#REF!="最終日",#REF!,IF(#REF!="最終日",#REF!,IF(#REF!="最終日",#REF!,IF(#REF!="最終日",#REF!,"")))))</f>
        <v>#REF!</v>
      </c>
      <c r="H21" s="6"/>
      <c r="J21" s="34" t="e">
        <f>CONCATENATE("うどんづくり"," 　",IF(#REF!="中日①",#REF!,IF(#REF!="中日①",#REF!,IF(#REF!="中日①",#REF!,IF(#REF!="中日①",#REF!,IF(#REF!="中日①",#REF!,""))))),"セット","　　炊事場","A",IF(#REF!="中日①",#REF!,IF(#REF!="中日①",#REF!,IF(#REF!="中日①",#REF!,IF(#REF!="中日①",#REF!,IF(#REF!="中日①",#REF!,""))))),"　　","B",IF(#REF!="中日①",#REF!,IF(#REF!="中日①",#REF!,IF(#REF!="中日①",#REF!,IF(#REF!="中日①",#REF!,IF(#REF!="中日①",#REF!,""))))),"　　","C",IF(#REF!="中日①",#REF!,IF(#REF!="中日①",#REF!,IF(#REF!="中日①",#REF!,IF(#REF!="中日①",#REF!,IF(#REF!="中日①",#REF!,""))))))</f>
        <v>#REF!</v>
      </c>
      <c r="K21" s="31" t="e">
        <f>IF(#REF!="中日①",#REF!,IF(#REF!="中日①",#REF!,IF(#REF!="中日①",#REF!,IF(#REF!="中日①",#REF!,IF(#REF!="中日①",#REF!,"")))))</f>
        <v>#REF!</v>
      </c>
      <c r="L21" s="6"/>
    </row>
    <row r="22" spans="2:12" ht="13.5" customHeight="1">
      <c r="B22" s="26" t="e">
        <f>CONCATENATE("まんじゅうづくり"," 　",IF(#REF!="初日",#REF!,IF(#REF!="初日",#REF!,IF(#REF!="初日",#REF!,IF(#REF!="初日",#REF!,IF(#REF!="初日",#REF!,""))))),"セット","　　炊事場","A",IF(#REF!="初日",#REF!,IF(#REF!="初日",#REF!,IF(#REF!="初日",#REF!,IF(#REF!="初日",#REF!,IF(#REF!="初日",#REF!,""))))),"　　","B",IF(#REF!="初日",#REF!,IF(#REF!="初日",#REF!,IF(#REF!="初日",#REF!,IF(#REF!="初日",#REF!,IF(#REF!="初日",#REF!,""))))),"　　","C",IF(#REF!="初日",#REF!,IF(#REF!="初日",#REF!,IF(#REF!="初日",#REF!,IF(#REF!="初日",#REF!,IF(#REF!="初日",#REF!,""))))))</f>
        <v>#REF!</v>
      </c>
      <c r="C22" s="31" t="e">
        <f>IF(#REF!="初日",#REF!,IF(#REF!="初日",#REF!,IF(#REF!="初日",#REF!,IF(#REF!="初日",#REF!,IF(#REF!="初日",#REF!,"")))))</f>
        <v>#REF!</v>
      </c>
      <c r="D22" s="6"/>
      <c r="F22" s="26" t="e">
        <f>CONCATENATE("まんじゅうづくり"," 　",IF(#REF!="最終日",#REF!,IF(#REF!="最終日",#REF!,IF(#REF!="最終日",#REF!,IF(#REF!="最終日",#REF!,IF(#REF!="最終日",#REF!,""))))),"セット","　　炊事場","A",IF(#REF!="最終日",#REF!,IF(#REF!="最終日",#REF!,IF(#REF!="最終日",#REF!,IF(#REF!="最終日",#REF!,IF(#REF!="最終日",#REF!,""))))),"　　","B",IF(#REF!="最終日",#REF!,IF(#REF!="最終日",#REF!,IF(#REF!="最終日",#REF!,IF(#REF!="最終日",#REF!,IF(#REF!="最終日",#REF!,""))))),"　　","C",IF(#REF!="最終日",#REF!,IF(#REF!="最終日",#REF!,IF(#REF!="最終日",#REF!,IF(#REF!="最終日",#REF!,IF(#REF!="最終日",#REF!,""))))))</f>
        <v>#REF!</v>
      </c>
      <c r="G22" s="31" t="e">
        <f>IF(#REF!="最終日",#REF!,IF(#REF!="最終日",#REF!,IF(#REF!="最終日",#REF!,IF(#REF!="最終日",#REF!,IF(#REF!="最終日",#REF!,"")))))</f>
        <v>#REF!</v>
      </c>
      <c r="H22" s="6"/>
      <c r="J22" s="34" t="e">
        <f>CONCATENATE("まんじゅうづくり"," 　",IF(#REF!="中日①",#REF!,IF(#REF!="中日①",#REF!,IF(#REF!="中日①",#REF!,IF(#REF!="中日①",#REF!,IF(#REF!="中日①",#REF!,""))))),"セット","　　炊事場","A",IF(#REF!="中日①",#REF!,IF(#REF!="中日①",#REF!,IF(#REF!="中日①",#REF!,IF(#REF!="中日①",#REF!,IF(#REF!="中日①",#REF!,""))))),"　　","B",IF(#REF!="中日①",#REF!,IF(#REF!="中日①",#REF!,IF(#REF!="中日①",#REF!,IF(#REF!="中日①",#REF!,IF(#REF!="中日①",#REF!,""))))),"　　","C",IF(#REF!="中日①",#REF!,IF(#REF!="中日①",#REF!,IF(#REF!="中日①",#REF!,IF(#REF!="中日①",#REF!,IF(#REF!="中日①",#REF!,""))))))</f>
        <v>#REF!</v>
      </c>
      <c r="K22" s="31" t="e">
        <f>IF(#REF!="中日①",#REF!,IF(#REF!="中日①",#REF!,IF(#REF!="中日①",#REF!,IF(#REF!="中日①",#REF!,IF(#REF!="中日①",#REF!,"")))))</f>
        <v>#REF!</v>
      </c>
      <c r="L22" s="6"/>
    </row>
    <row r="23" spans="2:12" ht="13.5" customHeight="1">
      <c r="B23" s="26" t="e">
        <f>CONCATENATE("焼き板　",#REF!,"班","　　炊事場","A",#REF!,"　　B",#REF!,"　　C",#REF!)</f>
        <v>#REF!</v>
      </c>
      <c r="C23" s="31" t="e">
        <f>#REF!</f>
        <v>#REF!</v>
      </c>
      <c r="D23" s="6"/>
      <c r="F23" s="26" t="e">
        <f>CONCATENATE("焼き板　",#REF!,"班","　　炊事場","A",#REF!,"　　B",#REF!,"　　C",#REF!)</f>
        <v>#REF!</v>
      </c>
      <c r="G23" s="31" t="e">
        <f>#REF!</f>
        <v>#REF!</v>
      </c>
      <c r="H23" s="6"/>
      <c r="J23" s="34" t="e">
        <f>CONCATENATE("焼き板　",#REF!,"班","　　炊事場","A",#REF!,"　　B",#REF!,"　　C",#REF!)</f>
        <v>#REF!</v>
      </c>
      <c r="K23" s="31" t="e">
        <f>#REF!</f>
        <v>#REF!</v>
      </c>
      <c r="L23" s="6"/>
    </row>
    <row r="24" spans="2:12" ht="13.5" customHeight="1">
      <c r="B24" s="26" t="e">
        <f>CONCATENATE(#REF!,"　",#REF!,#REF!,"　",#REF!)</f>
        <v>#REF!</v>
      </c>
      <c r="C24" s="31" t="e">
        <f>#REF!</f>
        <v>#REF!</v>
      </c>
      <c r="D24" s="6"/>
      <c r="F24" s="26" t="e">
        <f>CONCATENATE(#REF!,"　",#REF!,#REF!,"　",#REF!)</f>
        <v>#REF!</v>
      </c>
      <c r="G24" s="31" t="e">
        <f>#REF!</f>
        <v>#REF!</v>
      </c>
      <c r="H24" s="6"/>
      <c r="J24" s="34" t="e">
        <f>CONCATENATE(#REF!,"　",#REF!,#REF!,"　",#REF!)</f>
        <v>#REF!</v>
      </c>
      <c r="K24" s="31" t="e">
        <f>#REF!</f>
        <v>#REF!</v>
      </c>
      <c r="L24" s="6"/>
    </row>
    <row r="25" spans="2:12" ht="13.5" customHeight="1">
      <c r="B25" s="26" t="e">
        <f>CONCATENATE(#REF!,"　",#REF!,#REF!,"　",#REF!)</f>
        <v>#REF!</v>
      </c>
      <c r="C25" s="31" t="e">
        <f>#REF!</f>
        <v>#REF!</v>
      </c>
      <c r="D25" s="6"/>
      <c r="F25" s="26" t="e">
        <f>CONCATENATE(#REF!,"　",#REF!,#REF!,"　",#REF!)</f>
        <v>#REF!</v>
      </c>
      <c r="G25" s="31" t="e">
        <f>#REF!</f>
        <v>#REF!</v>
      </c>
      <c r="H25" s="6"/>
      <c r="J25" s="34" t="e">
        <f>CONCATENATE(#REF!,"　",#REF!,#REF!,"　",#REF!)</f>
        <v>#REF!</v>
      </c>
      <c r="K25" s="31" t="e">
        <f>#REF!</f>
        <v>#REF!</v>
      </c>
      <c r="L25" s="6"/>
    </row>
    <row r="26" spans="2:12" ht="13.5" customHeight="1">
      <c r="B26" s="26" t="e">
        <f>CONCATENATE(#REF!,"　",#REF!,#REF!,"　",#REF!)</f>
        <v>#REF!</v>
      </c>
      <c r="C26" s="31" t="e">
        <f>#REF!</f>
        <v>#REF!</v>
      </c>
      <c r="D26" s="6"/>
      <c r="F26" s="26" t="e">
        <f>CONCATENATE(#REF!,"　",#REF!,#REF!,"　",#REF!)</f>
        <v>#REF!</v>
      </c>
      <c r="G26" s="31" t="e">
        <f>#REF!</f>
        <v>#REF!</v>
      </c>
      <c r="H26" s="6"/>
      <c r="J26" s="34" t="e">
        <f>CONCATENATE(#REF!,"　",#REF!,#REF!,"　",#REF!)</f>
        <v>#REF!</v>
      </c>
      <c r="K26" s="31" t="e">
        <f>#REF!</f>
        <v>#REF!</v>
      </c>
      <c r="L26" s="6"/>
    </row>
    <row r="27" spans="2:12" ht="13.5" customHeight="1">
      <c r="B27" s="26" t="e">
        <f>CONCATENATE(#REF!,"　",#REF!,#REF!,"　",#REF!)</f>
        <v>#REF!</v>
      </c>
      <c r="C27" s="31" t="e">
        <f>#REF!</f>
        <v>#REF!</v>
      </c>
      <c r="D27" s="6"/>
      <c r="F27" s="26" t="e">
        <f>CONCATENATE(#REF!,"　",#REF!,#REF!,"　",#REF!)</f>
        <v>#REF!</v>
      </c>
      <c r="G27" s="31" t="e">
        <f>#REF!</f>
        <v>#REF!</v>
      </c>
      <c r="H27" s="6"/>
      <c r="J27" s="34" t="e">
        <f>CONCATENATE(#REF!,"　",#REF!,#REF!,"　",#REF!)</f>
        <v>#REF!</v>
      </c>
      <c r="K27" s="31" t="e">
        <f>#REF!</f>
        <v>#REF!</v>
      </c>
      <c r="L27" s="6"/>
    </row>
    <row r="28" spans="2:12" ht="13.5" customHeight="1">
      <c r="B28" s="26" t="e">
        <f>CONCATENATE(#REF!,"　",#REF!,#REF!,"　",#REF!)</f>
        <v>#REF!</v>
      </c>
      <c r="C28" s="31" t="e">
        <f>#REF!</f>
        <v>#REF!</v>
      </c>
      <c r="D28" s="6"/>
      <c r="F28" s="26" t="e">
        <f>CONCATENATE(#REF!,"　",#REF!,#REF!,"　",#REF!)</f>
        <v>#REF!</v>
      </c>
      <c r="G28" s="31" t="e">
        <f>#REF!</f>
        <v>#REF!</v>
      </c>
      <c r="H28" s="6"/>
      <c r="J28" s="34" t="e">
        <f>CONCATENATE(#REF!,"　",#REF!,#REF!,"　",#REF!)</f>
        <v>#REF!</v>
      </c>
      <c r="K28" s="31" t="e">
        <f>#REF!</f>
        <v>#REF!</v>
      </c>
      <c r="L28" s="6"/>
    </row>
    <row r="29" spans="2:12" ht="13.5" customHeight="1">
      <c r="B29" s="26" t="e">
        <f>CONCATENATE(#REF!,"　",#REF!,#REF!,"　",#REF!)</f>
        <v>#REF!</v>
      </c>
      <c r="C29" s="31" t="e">
        <f>#REF!</f>
        <v>#REF!</v>
      </c>
      <c r="D29" s="6"/>
      <c r="F29" s="26" t="e">
        <f>CONCATENATE(#REF!,"　",#REF!,#REF!,"　",#REF!)</f>
        <v>#REF!</v>
      </c>
      <c r="G29" s="31" t="e">
        <f>#REF!</f>
        <v>#REF!</v>
      </c>
      <c r="H29" s="6"/>
      <c r="J29" s="34" t="e">
        <f>CONCATENATE(#REF!,"　",#REF!,#REF!,"　",#REF!)</f>
        <v>#REF!</v>
      </c>
      <c r="K29" s="31" t="e">
        <f>#REF!</f>
        <v>#REF!</v>
      </c>
      <c r="L29" s="6"/>
    </row>
    <row r="30" spans="2:12" ht="13.5" customHeight="1">
      <c r="B30" s="26" t="e">
        <f>CONCATENATE("ハイキング　　",#REF!,#REF!,"　　コース：",#REF!)</f>
        <v>#REF!</v>
      </c>
      <c r="C30" s="31" t="e">
        <f>#REF!</f>
        <v>#REF!</v>
      </c>
      <c r="D30" s="6"/>
      <c r="F30" s="26" t="e">
        <f>CONCATENATE("ハイキング　　",#REF!,"班　　コース：",#REF!)</f>
        <v>#REF!</v>
      </c>
      <c r="G30" s="31" t="e">
        <f>#REF!</f>
        <v>#REF!</v>
      </c>
      <c r="H30" s="6"/>
      <c r="J30" s="34" t="e">
        <f>CONCATENATE("ハイキング　　",#REF!,"班　　コース：",#REF!)</f>
        <v>#REF!</v>
      </c>
      <c r="K30" s="31" t="e">
        <f>#REF!</f>
        <v>#REF!</v>
      </c>
      <c r="L30" s="6"/>
    </row>
    <row r="31" spans="2:12" ht="13.5" customHeight="1">
      <c r="B31" s="26" t="e">
        <f>CONCATENATE(#REF!,"　",#REF!,#REF!,"　",#REF!)</f>
        <v>#REF!</v>
      </c>
      <c r="C31" s="31" t="e">
        <f>#REF!</f>
        <v>#REF!</v>
      </c>
      <c r="D31" s="6"/>
      <c r="F31" s="26" t="e">
        <f>CONCATENATE(#REF!,"　",#REF!,#REF!,"　",#REF!)</f>
        <v>#REF!</v>
      </c>
      <c r="G31" s="31" t="e">
        <f>#REF!</f>
        <v>#REF!</v>
      </c>
      <c r="H31" s="6"/>
      <c r="J31" s="34" t="e">
        <f>CONCATENATE(#REF!,"　",#REF!,#REF!,"　",#REF!)</f>
        <v>#REF!</v>
      </c>
      <c r="K31" s="31" t="e">
        <f>#REF!</f>
        <v>#REF!</v>
      </c>
      <c r="L31" s="6"/>
    </row>
    <row r="32" spans="2:12" ht="13.5" customHeight="1">
      <c r="B32" s="26" t="e">
        <f>CONCATENATE(#REF!,"　",#REF!,#REF!,"　",#REF!)</f>
        <v>#REF!</v>
      </c>
      <c r="C32" s="31" t="e">
        <f>#REF!</f>
        <v>#REF!</v>
      </c>
      <c r="D32" s="6"/>
      <c r="F32" s="26" t="e">
        <f>CONCATENATE(#REF!,"　",#REF!,#REF!,"　",#REF!)</f>
        <v>#REF!</v>
      </c>
      <c r="G32" s="31" t="e">
        <f>#REF!</f>
        <v>#REF!</v>
      </c>
      <c r="H32" s="6"/>
      <c r="J32" s="34" t="e">
        <f>CONCATENATE(#REF!,"　",#REF!,#REF!,"　",#REF!)</f>
        <v>#REF!</v>
      </c>
      <c r="K32" s="31" t="e">
        <f>#REF!</f>
        <v>#REF!</v>
      </c>
      <c r="L32" s="6"/>
    </row>
    <row r="33" spans="1:12" ht="13.5" customHeight="1">
      <c r="B33" s="26" t="e">
        <f>CONCATENATE(#REF!,"　",#REF!,#REF!,"　",#REF!)</f>
        <v>#REF!</v>
      </c>
      <c r="C33" s="31" t="e">
        <f>#REF!</f>
        <v>#REF!</v>
      </c>
      <c r="D33" s="6"/>
      <c r="F33" s="26" t="e">
        <f>CONCATENATE(#REF!,"　",#REF!,#REF!,"　",#REF!)</f>
        <v>#REF!</v>
      </c>
      <c r="G33" s="31" t="e">
        <f>#REF!</f>
        <v>#REF!</v>
      </c>
      <c r="H33" s="6"/>
      <c r="J33" s="34" t="e">
        <f>CONCATENATE(#REF!,"　",#REF!,#REF!,"　",#REF!)</f>
        <v>#REF!</v>
      </c>
      <c r="K33" s="31" t="e">
        <f>#REF!</f>
        <v>#REF!</v>
      </c>
      <c r="L33" s="6"/>
    </row>
    <row r="34" spans="1:12" ht="13.5" customHeight="1">
      <c r="B34" s="26" t="e">
        <f>CONCATENATE(#REF!,"　",#REF!,#REF!,"　",#REF!)</f>
        <v>#REF!</v>
      </c>
      <c r="C34" s="31" t="e">
        <f>#REF!</f>
        <v>#REF!</v>
      </c>
      <c r="D34" s="6"/>
      <c r="F34" s="28" t="e">
        <f>CONCATENATE(#REF!,"　",#REF!,#REF!,"　",#REF!)</f>
        <v>#REF!</v>
      </c>
      <c r="G34" s="27"/>
      <c r="H34" s="6"/>
      <c r="J34" s="34" t="e">
        <f>CONCATENATE(#REF!,"　",#REF!,#REF!,"　",#REF!)</f>
        <v>#REF!</v>
      </c>
      <c r="K34" s="31" t="e">
        <f>#REF!</f>
        <v>#REF!</v>
      </c>
      <c r="L34" s="6"/>
    </row>
    <row r="35" spans="1:12" ht="13.5" customHeight="1">
      <c r="B35" s="26" t="e">
        <f>CONCATENATE(#REF!,"　",#REF!,#REF!,"　",#REF!)</f>
        <v>#REF!</v>
      </c>
      <c r="C35" s="31" t="e">
        <f>#REF!</f>
        <v>#REF!</v>
      </c>
      <c r="D35" s="6"/>
      <c r="F35" s="28" t="e">
        <f>CONCATENATE(#REF!,"　",#REF!,#REF!,"　",#REF!)</f>
        <v>#REF!</v>
      </c>
      <c r="G35" s="27">
        <v>0</v>
      </c>
      <c r="H35" s="6"/>
      <c r="J35" s="34" t="e">
        <f>CONCATENATE(#REF!,"　",#REF!,#REF!,"　",#REF!)</f>
        <v>#REF!</v>
      </c>
      <c r="K35" s="31" t="e">
        <f>#REF!</f>
        <v>#REF!</v>
      </c>
      <c r="L35" s="6"/>
    </row>
    <row r="36" spans="1:12" ht="13.5" customHeight="1" thickBot="1">
      <c r="B36" s="32" t="e">
        <f>CONCATENATE(#REF!,"　",#REF!,#REF!,"　",#REF!)</f>
        <v>#REF!</v>
      </c>
      <c r="C36" s="33" t="e">
        <f>#REF!</f>
        <v>#REF!</v>
      </c>
      <c r="D36" s="6"/>
      <c r="F36" s="36" t="e">
        <f>CONCATENATE(#REF!,"　",#REF!,#REF!,"　",#REF!)</f>
        <v>#REF!</v>
      </c>
      <c r="G36" s="37">
        <v>0</v>
      </c>
      <c r="H36" s="6"/>
      <c r="J36" s="38" t="e">
        <f>CONCATENATE(#REF!,"　",#REF!,#REF!,"　",#REF!)</f>
        <v>#REF!</v>
      </c>
      <c r="K36" s="33" t="e">
        <f>#REF!</f>
        <v>#REF!</v>
      </c>
      <c r="L36" s="6"/>
    </row>
    <row r="37" spans="1:12" ht="13.5" customHeight="1">
      <c r="B37" s="3"/>
      <c r="F37" s="2"/>
    </row>
    <row r="38" spans="1:12">
      <c r="B38" s="3"/>
      <c r="F38" s="2"/>
    </row>
    <row r="39" spans="1:12" s="9" customFormat="1" ht="13.5" thickBot="1">
      <c r="A39"/>
      <c r="B39" s="3"/>
      <c r="C39"/>
      <c r="D39"/>
      <c r="E39"/>
      <c r="F39" s="2"/>
      <c r="G39"/>
      <c r="H39"/>
      <c r="I39"/>
      <c r="J39"/>
      <c r="K39"/>
      <c r="L39"/>
    </row>
    <row r="40" spans="1:12" ht="13.5" thickBot="1">
      <c r="A40" s="253" t="s">
        <v>24</v>
      </c>
      <c r="B40" s="253"/>
      <c r="C40" s="253"/>
      <c r="D40" s="253"/>
      <c r="E40" s="253" t="s">
        <v>25</v>
      </c>
      <c r="F40" s="253"/>
      <c r="G40" s="254"/>
      <c r="H40" s="253"/>
      <c r="I40" s="253" t="s">
        <v>26</v>
      </c>
      <c r="J40" s="253"/>
      <c r="K40" s="254"/>
      <c r="L40" s="253"/>
    </row>
    <row r="41" spans="1:12" ht="13.5" thickBot="1">
      <c r="A41" s="12"/>
      <c r="B41" s="11"/>
      <c r="C41" s="14"/>
      <c r="D41" s="12"/>
      <c r="E41" s="1" t="e">
        <f>IF(#REF!="最終日",#REF!,IF(#REF!="最終日",#REF!,IF(#REF!="最終日",#REF!,IF(#REF!="最終日",#REF!,IF(#REF!="最終日",#REF!,"")))))</f>
        <v>#REF!</v>
      </c>
      <c r="F41" s="10" t="str">
        <f>IFERROR(ROUNDUP(E41/6,0),"")</f>
        <v/>
      </c>
      <c r="G41" s="15">
        <v>1</v>
      </c>
      <c r="H41" s="13" t="str">
        <f>IF(G41=1,F41,29-F41)</f>
        <v/>
      </c>
      <c r="I41" s="1" t="e">
        <f>IF(#REF!="中日①",#REF!,IF(#REF!="中日①",#REF!,IF(#REF!="中日①",#REF!,IF(#REF!="中日①",#REF!,IF(#REF!="中日①",#REF!,"")))))</f>
        <v>#REF!</v>
      </c>
      <c r="J41" s="10" t="str">
        <f>IFERROR(ROUNDUP(I41/6,0),"")</f>
        <v/>
      </c>
      <c r="K41" s="15">
        <v>1</v>
      </c>
      <c r="L41" s="13" t="str">
        <f>IF(K41=1,J41,29-J41)</f>
        <v/>
      </c>
    </row>
    <row r="42" spans="1:12" ht="13.5" thickBot="1">
      <c r="A42" s="1" t="e">
        <f>IF(#REF!="初日",#REF!,IF(#REF!="初日",#REF!,IF(#REF!="初日",#REF!,IF(#REF!="初日",#REF!,IF(#REF!="初日",#REF!,"")))))</f>
        <v>#REF!</v>
      </c>
      <c r="B42" s="10" t="str">
        <f>IFERROR(ROUNDUP(A42/6,0),"")</f>
        <v/>
      </c>
      <c r="C42" s="15">
        <v>1</v>
      </c>
      <c r="D42" s="13" t="str">
        <f>IF(C42=1,B42,29-B42)</f>
        <v/>
      </c>
      <c r="E42" s="1" t="e">
        <f>IF(#REF!="最終日",#REF!,IF(#REF!="最終日",#REF!,IF(#REF!="最終日",#REF!,IF(#REF!="最終日",#REF!,IF(#REF!="最終日",#REF!,"")))))</f>
        <v>#REF!</v>
      </c>
      <c r="F42" s="10" t="str">
        <f>IFERROR(ROUNDUP(E42/6,0),"")</f>
        <v/>
      </c>
      <c r="G42" s="16">
        <v>1</v>
      </c>
      <c r="H42" s="13" t="str">
        <f>IF(G42=1,F42,29-F42)</f>
        <v/>
      </c>
      <c r="I42" s="1" t="e">
        <f>IF(#REF!="中日①",#REF!,IF(#REF!="中日①",#REF!,IF(#REF!="中日①",#REF!,IF(#REF!="中日①",#REF!,IF(#REF!="中日①",#REF!,"")))))</f>
        <v>#REF!</v>
      </c>
      <c r="J42" s="10" t="str">
        <f>IFERROR(ROUNDUP(I42/6,0),"")</f>
        <v/>
      </c>
      <c r="K42" s="18">
        <v>1</v>
      </c>
      <c r="L42" s="13" t="str">
        <f>IF(K42=1,J42,29-J42)</f>
        <v/>
      </c>
    </row>
    <row r="43" spans="1:12" ht="13.5" thickBot="1">
      <c r="A43" s="1" t="e">
        <f>IF(#REF!="初日",#REF!,IF(#REF!="初日",#REF!,IF(#REF!="初日",#REF!,IF(#REF!="初日",#REF!,IF(#REF!="初日",#REF!,"")))))</f>
        <v>#REF!</v>
      </c>
      <c r="B43" s="10" t="str">
        <f>IFERROR(ROUNDUP(A43/6,0),"")</f>
        <v/>
      </c>
      <c r="C43" s="16">
        <v>1</v>
      </c>
      <c r="D43" s="13" t="str">
        <f>IF(C43=1,B43,29-B43)</f>
        <v/>
      </c>
      <c r="E43" s="12"/>
      <c r="F43" s="11"/>
      <c r="G43" s="17"/>
      <c r="H43" s="12"/>
      <c r="I43" s="1" t="e">
        <f>IF(#REF!="中日①",#REF!,IF(#REF!="中日①",#REF!,IF(#REF!="中日①",#REF!,IF(#REF!="中日①",#REF!,IF(#REF!="中日①",#REF!,"")))))</f>
        <v>#REF!</v>
      </c>
      <c r="J43" s="10" t="str">
        <f>IFERROR(ROUNDUP(I43/6,0),"")</f>
        <v/>
      </c>
      <c r="K43" s="16">
        <v>1</v>
      </c>
      <c r="L43" s="13" t="str">
        <f>IF(K43=1,J43,29-J43)</f>
        <v/>
      </c>
    </row>
    <row r="44" spans="1:12">
      <c r="B44" s="3"/>
    </row>
  </sheetData>
  <mergeCells count="3">
    <mergeCell ref="A40:D40"/>
    <mergeCell ref="E40:H40"/>
    <mergeCell ref="I40:L40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食事申込確定書連絡用紙（３日前の午後３時までに食堂会社へ提出）</vt:lpstr>
      <vt:lpstr>まとめ</vt:lpstr>
      <vt:lpstr>まとめ (2)</vt:lpstr>
      <vt:lpstr>'食事申込確定書連絡用紙（３日前の午後３時までに食堂会社へ提出）'!Print_Area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髙野淳</dc:creator>
  <cp:lastModifiedBy>野口 知大（大滝げんきプラザ）</cp:lastModifiedBy>
  <cp:lastPrinted>2025-03-12T00:01:59Z</cp:lastPrinted>
  <dcterms:created xsi:type="dcterms:W3CDTF">2024-02-15T03:49:09Z</dcterms:created>
  <dcterms:modified xsi:type="dcterms:W3CDTF">2025-03-22T02:53:23Z</dcterms:modified>
</cp:coreProperties>
</file>