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7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766097\Desktop\R07度 申請関係\"/>
    </mc:Choice>
  </mc:AlternateContent>
  <xr:revisionPtr revIDLastSave="0" documentId="13_ncr:1_{99EF3A94-E8E3-41D2-9029-1FF26035CD0C}" xr6:coauthVersionLast="47" xr6:coauthVersionMax="47" xr10:uidLastSave="{00000000-0000-0000-0000-000000000000}"/>
  <workbookProtection workbookAlgorithmName="SHA-512" workbookHashValue="AIGmCMzJvqo8CfSvHUYGNiaxGqwYS4iYYjOSWrS3CrAWJzqEpskC6LeUdgWpoFx6Iz00FQGR5DbczVVfvZiE+g==" workbookSaltValue="ozO4h5Bfrih5RP/fL2U5nQ==" workbookSpinCount="100000" lockStructure="1"/>
  <bookViews>
    <workbookView xWindow="28680" yWindow="-120" windowWidth="29040" windowHeight="15720" tabRatio="855" xr2:uid="{2F7E467D-F9ED-497F-895C-37922D62E17C}"/>
  </bookViews>
  <sheets>
    <sheet name="宿泊者名簿" sheetId="8" r:id="rId1"/>
    <sheet name="食事申込書" sheetId="12" r:id="rId2"/>
    <sheet name="活動申込" sheetId="7" r:id="rId3"/>
    <sheet name="宿泊利用許可申請書(入力不可)" sheetId="15" r:id="rId4"/>
    <sheet name="＜表示→印刷＞宿泊利用許可書" sheetId="16" state="hidden" r:id="rId5"/>
    <sheet name="＜表示→コピペ＞活動計画まとめ" sheetId="13" state="hidden" r:id="rId6"/>
  </sheets>
  <externalReferences>
    <externalReference r:id="rId7"/>
    <externalReference r:id="rId8"/>
  </externalReferences>
  <definedNames>
    <definedName name="a" localSheetId="4">#REF!</definedName>
    <definedName name="a">#REF!</definedName>
    <definedName name="de" localSheetId="4">#REF!</definedName>
    <definedName name="de">#REF!</definedName>
    <definedName name="ll" localSheetId="4">'[1]（参照）基デR2'!#REF!</definedName>
    <definedName name="ll">'[1]（参照）基デR2'!#REF!</definedName>
    <definedName name="_xlnm.Print_Area" localSheetId="4">'＜表示→印刷＞宿泊利用許可書'!$B$1:$AM$52</definedName>
    <definedName name="_xlnm.Print_Area" localSheetId="0">宿泊者名簿!$A$1:$T$320</definedName>
    <definedName name="_xlnm.Print_Area" localSheetId="3">'宿泊利用許可申請書(入力不可)'!$B$1:$AM$63</definedName>
    <definedName name="_xlnm.Print_Area" localSheetId="1">食事申込書!$A$1:$CA$55</definedName>
    <definedName name="_xlnm.Print_Titles" localSheetId="0">宿泊者名簿!$20:$36</definedName>
    <definedName name="sa" localSheetId="4">#REF!</definedName>
    <definedName name="sa">#REF!</definedName>
    <definedName name="データ範囲" localSheetId="4">#REF!</definedName>
    <definedName name="データ範囲">#REF!</definedName>
    <definedName name="学校番号" localSheetId="4">#REF!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16" l="1"/>
  <c r="BM4" i="12" l="1"/>
  <c r="AD35" i="15"/>
  <c r="M36" i="15"/>
  <c r="M35" i="15" l="1"/>
  <c r="V26" i="8"/>
  <c r="W26" i="8" s="1"/>
  <c r="B37" i="13"/>
  <c r="C37" i="13"/>
  <c r="B38" i="13"/>
  <c r="C38" i="13"/>
  <c r="X26" i="8" l="1"/>
  <c r="J49" i="16"/>
  <c r="J57" i="15"/>
  <c r="W13" i="15"/>
  <c r="W19" i="15"/>
  <c r="J27" i="15"/>
  <c r="J19" i="16"/>
  <c r="F1" i="15"/>
  <c r="W11" i="15"/>
  <c r="AD46" i="16" l="1"/>
  <c r="K48" i="16"/>
  <c r="AF23" i="16"/>
  <c r="AF21" i="16"/>
  <c r="N29" i="15"/>
  <c r="R31" i="15"/>
  <c r="R23" i="16"/>
  <c r="V21" i="16"/>
  <c r="V23" i="16" s="1"/>
  <c r="R21" i="16"/>
  <c r="N21" i="16"/>
  <c r="H35" i="16"/>
  <c r="H44" i="16"/>
  <c r="H41" i="16"/>
  <c r="H38" i="16"/>
  <c r="F44" i="16"/>
  <c r="F41" i="16"/>
  <c r="F38" i="16"/>
  <c r="F35" i="16"/>
  <c r="H47" i="16"/>
  <c r="F46" i="15"/>
  <c r="C8" i="16" l="1"/>
  <c r="C9" i="16"/>
  <c r="K56" i="15"/>
  <c r="AF29" i="15"/>
  <c r="AF31" i="15"/>
  <c r="W17" i="15"/>
  <c r="W15" i="15"/>
  <c r="H55" i="15"/>
  <c r="H52" i="15"/>
  <c r="H49" i="15"/>
  <c r="H46" i="15"/>
  <c r="H43" i="15"/>
  <c r="F52" i="15"/>
  <c r="F49" i="15"/>
  <c r="F43" i="15"/>
  <c r="V23" i="8"/>
  <c r="W23" i="8" s="1"/>
  <c r="X23" i="8" s="1"/>
  <c r="V25" i="8" l="1"/>
  <c r="W25" i="8" s="1"/>
  <c r="V24" i="8"/>
  <c r="W24" i="8" s="1"/>
  <c r="V29" i="15" l="1"/>
  <c r="N31" i="15"/>
  <c r="R29" i="15"/>
  <c r="K21" i="16"/>
  <c r="X6" i="16"/>
  <c r="X7" i="15"/>
  <c r="BO8" i="12"/>
  <c r="AS30" i="15" l="1"/>
  <c r="AT30" i="15" s="1"/>
  <c r="V31" i="15"/>
  <c r="AS32" i="15" s="1"/>
  <c r="AT32" i="15" s="1"/>
  <c r="BO7" i="12"/>
  <c r="AA31" i="15" l="1"/>
  <c r="AB23" i="16"/>
  <c r="AA29" i="15"/>
  <c r="AB21" i="16"/>
  <c r="AP5" i="12" l="1"/>
  <c r="C6" i="8"/>
  <c r="C7" i="8"/>
  <c r="C8" i="8"/>
  <c r="D6" i="8"/>
  <c r="E6" i="8"/>
  <c r="F6" i="8"/>
  <c r="D7" i="8"/>
  <c r="E7" i="8"/>
  <c r="F7" i="8"/>
  <c r="D8" i="8"/>
  <c r="E8" i="8"/>
  <c r="F8" i="8"/>
  <c r="Y40" i="16" l="1"/>
  <c r="Y48" i="15"/>
  <c r="Y37" i="16"/>
  <c r="Y45" i="15"/>
  <c r="Y34" i="16"/>
  <c r="Y42" i="15"/>
  <c r="Y43" i="16"/>
  <c r="Y51" i="15"/>
  <c r="J160" i="8"/>
  <c r="J159" i="8"/>
  <c r="M17" i="8"/>
  <c r="M16" i="8"/>
  <c r="L17" i="8"/>
  <c r="L16" i="8"/>
  <c r="K17" i="8"/>
  <c r="K16" i="8"/>
  <c r="J17" i="8"/>
  <c r="J16" i="8"/>
  <c r="J15" i="8"/>
  <c r="K2" i="8" l="1"/>
  <c r="L2" i="8"/>
  <c r="M2" i="8"/>
  <c r="K3" i="8"/>
  <c r="L3" i="8"/>
  <c r="M3" i="8"/>
  <c r="K4" i="8"/>
  <c r="L4" i="8"/>
  <c r="M4" i="8"/>
  <c r="K5" i="8"/>
  <c r="L5" i="8"/>
  <c r="M5" i="8"/>
  <c r="K6" i="8"/>
  <c r="L6" i="8"/>
  <c r="M6" i="8"/>
  <c r="K7" i="8"/>
  <c r="L7" i="8"/>
  <c r="M7" i="8"/>
  <c r="K8" i="8"/>
  <c r="L8" i="8"/>
  <c r="M8" i="8"/>
  <c r="K9" i="8"/>
  <c r="L9" i="8"/>
  <c r="M9" i="8"/>
  <c r="K10" i="8"/>
  <c r="L10" i="8"/>
  <c r="M10" i="8"/>
  <c r="K11" i="8"/>
  <c r="L11" i="8"/>
  <c r="M11" i="8"/>
  <c r="K12" i="8"/>
  <c r="L12" i="8"/>
  <c r="M12" i="8"/>
  <c r="K13" i="8"/>
  <c r="L13" i="8"/>
  <c r="M13" i="8"/>
  <c r="K14" i="8"/>
  <c r="L14" i="8"/>
  <c r="M14" i="8"/>
  <c r="K15" i="8"/>
  <c r="L15" i="8"/>
  <c r="M15" i="8"/>
  <c r="J14" i="8"/>
  <c r="J13" i="8"/>
  <c r="J12" i="8"/>
  <c r="J11" i="8"/>
  <c r="J10" i="8"/>
  <c r="J9" i="8"/>
  <c r="J8" i="8"/>
  <c r="J7" i="8"/>
  <c r="J6" i="8"/>
  <c r="J5" i="8"/>
  <c r="J4" i="8"/>
  <c r="J3" i="8"/>
  <c r="J2" i="8"/>
  <c r="E32" i="8"/>
  <c r="D4" i="8"/>
  <c r="E4" i="8"/>
  <c r="F4" i="8"/>
  <c r="D5" i="8"/>
  <c r="T37" i="16" s="1"/>
  <c r="E5" i="8"/>
  <c r="T40" i="16" s="1"/>
  <c r="F5" i="8"/>
  <c r="T43" i="16" s="1"/>
  <c r="C5" i="8"/>
  <c r="T34" i="16" s="1"/>
  <c r="C4" i="8"/>
  <c r="D3" i="8"/>
  <c r="E3" i="8"/>
  <c r="F3" i="8"/>
  <c r="C3" i="8"/>
  <c r="D2" i="8"/>
  <c r="AD37" i="16" s="1"/>
  <c r="E2" i="8"/>
  <c r="F2" i="8"/>
  <c r="C2" i="8"/>
  <c r="O51" i="15" l="1"/>
  <c r="O43" i="16"/>
  <c r="O34" i="16"/>
  <c r="O48" i="15"/>
  <c r="O40" i="16"/>
  <c r="O37" i="16"/>
  <c r="O45" i="15"/>
  <c r="O42" i="15"/>
  <c r="U25" i="16"/>
  <c r="U33" i="15"/>
  <c r="K34" i="16"/>
  <c r="K42" i="15"/>
  <c r="K44" i="16"/>
  <c r="AD48" i="15"/>
  <c r="AD40" i="16"/>
  <c r="K41" i="16"/>
  <c r="AD51" i="15"/>
  <c r="AD43" i="16"/>
  <c r="K35" i="16"/>
  <c r="K43" i="15"/>
  <c r="K46" i="15"/>
  <c r="K38" i="16"/>
  <c r="K43" i="16"/>
  <c r="AD42" i="15"/>
  <c r="AD34" i="16"/>
  <c r="K40" i="16"/>
  <c r="K48" i="15"/>
  <c r="K37" i="16"/>
  <c r="T51" i="15"/>
  <c r="AD45" i="15"/>
  <c r="T48" i="15"/>
  <c r="T45" i="15"/>
  <c r="T42" i="15"/>
  <c r="K45" i="15"/>
  <c r="K52" i="15"/>
  <c r="K51" i="15"/>
  <c r="K49" i="15"/>
  <c r="E9" i="8"/>
  <c r="F9" i="8"/>
  <c r="D9" i="8"/>
  <c r="C9" i="8"/>
  <c r="K39" i="16" l="1"/>
  <c r="K45" i="16"/>
  <c r="K36" i="16"/>
  <c r="K42" i="16"/>
  <c r="K50" i="15"/>
  <c r="K53" i="15"/>
  <c r="K47" i="15"/>
  <c r="I43" i="13"/>
  <c r="J43" i="13" s="1"/>
  <c r="L43" i="13" s="1"/>
  <c r="J6" i="13" s="1"/>
  <c r="A43" i="13"/>
  <c r="B43" i="13" s="1"/>
  <c r="D43" i="13" s="1"/>
  <c r="B6" i="13" s="1"/>
  <c r="I42" i="13"/>
  <c r="J42" i="13" s="1"/>
  <c r="L42" i="13" s="1"/>
  <c r="J5" i="13" s="1"/>
  <c r="E42" i="13"/>
  <c r="F42" i="13" s="1"/>
  <c r="H42" i="13" s="1"/>
  <c r="F5" i="13" s="1"/>
  <c r="A42" i="13"/>
  <c r="B42" i="13" s="1"/>
  <c r="D42" i="13" s="1"/>
  <c r="B5" i="13" s="1"/>
  <c r="I41" i="13"/>
  <c r="J41" i="13" s="1"/>
  <c r="L41" i="13" s="1"/>
  <c r="J4" i="13" s="1"/>
  <c r="E41" i="13"/>
  <c r="F41" i="13" s="1"/>
  <c r="H41" i="13" s="1"/>
  <c r="F4" i="13" s="1"/>
  <c r="K36" i="13"/>
  <c r="J36" i="13"/>
  <c r="F36" i="13"/>
  <c r="C36" i="13"/>
  <c r="B36" i="13"/>
  <c r="K35" i="13"/>
  <c r="J35" i="13"/>
  <c r="F35" i="13"/>
  <c r="C35" i="13"/>
  <c r="B35" i="13"/>
  <c r="K34" i="13"/>
  <c r="J34" i="13"/>
  <c r="F34" i="13"/>
  <c r="C34" i="13"/>
  <c r="B34" i="13"/>
  <c r="K33" i="13"/>
  <c r="J33" i="13"/>
  <c r="G33" i="13"/>
  <c r="F33" i="13"/>
  <c r="C33" i="13"/>
  <c r="B33" i="13"/>
  <c r="K32" i="13"/>
  <c r="J32" i="13"/>
  <c r="G32" i="13"/>
  <c r="F32" i="13"/>
  <c r="C32" i="13"/>
  <c r="B32" i="13"/>
  <c r="K31" i="13"/>
  <c r="J31" i="13"/>
  <c r="G31" i="13"/>
  <c r="F31" i="13"/>
  <c r="C31" i="13"/>
  <c r="B31" i="13"/>
  <c r="K30" i="13"/>
  <c r="J30" i="13"/>
  <c r="G30" i="13"/>
  <c r="F30" i="13"/>
  <c r="C30" i="13"/>
  <c r="B30" i="13"/>
  <c r="K29" i="13"/>
  <c r="J29" i="13"/>
  <c r="G29" i="13"/>
  <c r="F29" i="13"/>
  <c r="C29" i="13"/>
  <c r="B29" i="13"/>
  <c r="K28" i="13"/>
  <c r="J28" i="13"/>
  <c r="G28" i="13"/>
  <c r="F28" i="13"/>
  <c r="C28" i="13"/>
  <c r="B28" i="13"/>
  <c r="K27" i="13"/>
  <c r="J27" i="13"/>
  <c r="G27" i="13"/>
  <c r="F27" i="13"/>
  <c r="C27" i="13"/>
  <c r="B27" i="13"/>
  <c r="K26" i="13"/>
  <c r="J26" i="13"/>
  <c r="G26" i="13"/>
  <c r="F26" i="13"/>
  <c r="C26" i="13"/>
  <c r="B26" i="13"/>
  <c r="K25" i="13"/>
  <c r="J25" i="13"/>
  <c r="G25" i="13"/>
  <c r="F25" i="13"/>
  <c r="C25" i="13"/>
  <c r="B25" i="13"/>
  <c r="K24" i="13"/>
  <c r="J24" i="13"/>
  <c r="G24" i="13"/>
  <c r="F24" i="13"/>
  <c r="C24" i="13"/>
  <c r="B24" i="13"/>
  <c r="K23" i="13"/>
  <c r="J23" i="13"/>
  <c r="G23" i="13"/>
  <c r="F23" i="13"/>
  <c r="C23" i="13"/>
  <c r="B23" i="13"/>
  <c r="K22" i="13"/>
  <c r="J22" i="13"/>
  <c r="G22" i="13"/>
  <c r="F22" i="13"/>
  <c r="C22" i="13"/>
  <c r="B22" i="13"/>
  <c r="K21" i="13"/>
  <c r="J21" i="13"/>
  <c r="G21" i="13"/>
  <c r="F21" i="13"/>
  <c r="C21" i="13"/>
  <c r="B21" i="13"/>
  <c r="K20" i="13"/>
  <c r="J20" i="13"/>
  <c r="G20" i="13"/>
  <c r="F20" i="13"/>
  <c r="C20" i="13"/>
  <c r="B20" i="13"/>
  <c r="K19" i="13"/>
  <c r="C19" i="13"/>
  <c r="K18" i="13"/>
  <c r="C18" i="13"/>
  <c r="K17" i="13"/>
  <c r="C17" i="13"/>
  <c r="K16" i="13"/>
  <c r="C16" i="13"/>
  <c r="K15" i="13"/>
  <c r="G15" i="13"/>
  <c r="C15" i="13"/>
  <c r="C14" i="13"/>
  <c r="C13" i="13"/>
  <c r="B13" i="13"/>
  <c r="G11" i="13"/>
  <c r="G10" i="13"/>
  <c r="F10" i="13"/>
  <c r="K6" i="13"/>
  <c r="C6" i="13"/>
  <c r="K5" i="13"/>
  <c r="G5" i="13"/>
  <c r="C5" i="13"/>
  <c r="K4" i="13"/>
  <c r="G4" i="13"/>
  <c r="F2" i="13"/>
  <c r="B2" i="13"/>
  <c r="J2" i="13" s="1"/>
  <c r="J1" i="13"/>
  <c r="F1" i="13"/>
  <c r="B1" i="13"/>
  <c r="BY12" i="12" l="1"/>
  <c r="BV12" i="12"/>
  <c r="BS12" i="12"/>
  <c r="BP12" i="12"/>
  <c r="BM12" i="12"/>
  <c r="BJ12" i="12"/>
  <c r="BG12" i="12"/>
  <c r="BD12" i="12"/>
  <c r="BA12" i="12"/>
  <c r="AX12" i="12"/>
  <c r="BV10" i="12"/>
  <c r="BP10" i="12"/>
  <c r="BJ10" i="12"/>
  <c r="BD10" i="12"/>
  <c r="AX10" i="12"/>
  <c r="E31" i="8" l="1"/>
  <c r="L25" i="16" s="1"/>
  <c r="AD25" i="16" s="1"/>
  <c r="O2" i="8"/>
  <c r="V50" i="8"/>
  <c r="V38" i="8"/>
  <c r="V39" i="8"/>
  <c r="V40" i="8"/>
  <c r="V41" i="8"/>
  <c r="V42" i="8"/>
  <c r="V43" i="8"/>
  <c r="V44" i="8"/>
  <c r="V45" i="8"/>
  <c r="V46" i="8"/>
  <c r="V47" i="8"/>
  <c r="V48" i="8"/>
  <c r="V49"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301" i="8"/>
  <c r="V302" i="8"/>
  <c r="V303" i="8"/>
  <c r="V304" i="8"/>
  <c r="V305" i="8"/>
  <c r="V306" i="8"/>
  <c r="V307" i="8"/>
  <c r="V308" i="8"/>
  <c r="V309" i="8"/>
  <c r="V310" i="8"/>
  <c r="V311" i="8"/>
  <c r="V312" i="8"/>
  <c r="V313" i="8"/>
  <c r="V314" i="8"/>
  <c r="V315" i="8"/>
  <c r="V316" i="8"/>
  <c r="V317" i="8"/>
  <c r="V318" i="8"/>
  <c r="V319" i="8"/>
  <c r="V37" i="8"/>
  <c r="K44" i="15" l="1"/>
  <c r="L33" i="15"/>
  <c r="M32" i="8"/>
  <c r="I32" i="8"/>
  <c r="I31" i="8"/>
  <c r="M31" i="8"/>
  <c r="Q31" i="8"/>
  <c r="V32" i="8" l="1"/>
  <c r="AD33" i="15"/>
  <c r="BE7" i="12"/>
  <c r="BE3" i="12"/>
  <c r="BE5" i="12"/>
  <c r="Q32" i="8"/>
  <c r="BI4" i="12" l="1"/>
  <c r="B3" i="13"/>
  <c r="J3" i="13" s="1"/>
  <c r="F3" i="13"/>
  <c r="J316" i="8"/>
  <c r="J317" i="8"/>
  <c r="J318" i="8"/>
  <c r="J319"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7" i="8"/>
  <c r="P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25" authorId="0" shapeId="0" xr:uid="{34FAB1B5-58E7-4EB7-B411-CD9B1A2C56B8}">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S14" authorId="0" shapeId="0" xr:uid="{4C75F55E-C59C-45CF-A207-417EA580ECC4}">
      <text>
        <r>
          <rPr>
            <b/>
            <sz val="9"/>
            <color indexed="81"/>
            <rFont val="MS P ゴシック"/>
            <family val="3"/>
            <charset val="128"/>
          </rPr>
          <t>容量
４００ml～６００ml</t>
        </r>
      </text>
    </comment>
    <comment ref="F30" authorId="1" shapeId="0" xr:uid="{148DB052-54E7-4A91-AF44-223FDAD7F2A8}">
      <text>
        <r>
          <rPr>
            <b/>
            <sz val="9"/>
            <color indexed="81"/>
            <rFont val="MS P ゴシック"/>
            <family val="3"/>
            <charset val="128"/>
          </rPr>
          <t>１０食以上の注文数を入力してください。</t>
        </r>
      </text>
    </comment>
    <comment ref="AS34" authorId="0" shapeId="0" xr:uid="{F800C01F-0A22-4E12-BA6F-5DBE9BED8F99}">
      <text>
        <r>
          <rPr>
            <b/>
            <sz val="9"/>
            <color indexed="81"/>
            <rFont val="MS P ゴシック"/>
            <family val="3"/>
            <charset val="128"/>
          </rPr>
          <t>容量
２００ml～２５０ml</t>
        </r>
      </text>
    </comment>
  </commentList>
</comments>
</file>

<file path=xl/sharedStrings.xml><?xml version="1.0" encoding="utf-8"?>
<sst xmlns="http://schemas.openxmlformats.org/spreadsheetml/2006/main" count="1112" uniqueCount="274">
  <si>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</si>
  <si>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</si>
  <si>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</si>
  <si>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</si>
  <si>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</si>
  <si>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</si>
  <si>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</si>
  <si>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</si>
  <si>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</si>
  <si>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</si>
  <si>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</si>
  <si>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</si>
  <si>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</si>
  <si>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</si>
  <si>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</si>
  <si>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かたくり</t>
    <phoneticPr fontId="1"/>
  </si>
  <si>
    <t>あじさい</t>
    <phoneticPr fontId="1"/>
  </si>
  <si>
    <t>やまゆり</t>
    <phoneticPr fontId="1"/>
  </si>
  <si>
    <t>はぎ</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</si>
  <si>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</si>
  <si>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</si>
  <si>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</si>
  <si>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</si>
  <si>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</si>
  <si>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</si>
  <si>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</si>
  <si>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</si>
  <si>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</si>
  <si>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</si>
  <si>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</si>
  <si>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</si>
  <si>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</si>
  <si>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</si>
  <si>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</si>
  <si>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</si>
  <si>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</si>
  <si>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</si>
  <si>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</si>
  <si>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</si>
  <si>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</si>
  <si>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</si>
  <si>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</si>
  <si>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</si>
  <si>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</si>
  <si>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</si>
  <si>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</si>
  <si>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</si>
  <si>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</si>
  <si>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</si>
  <si>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区分</t>
    <rPh sb="0" eb="2">
      <t>クブン</t>
    </rPh>
    <phoneticPr fontId="1"/>
  </si>
  <si>
    <t>性別</t>
    <rPh sb="0" eb="2">
      <t>セイベツ</t>
    </rPh>
    <phoneticPr fontId="1"/>
  </si>
  <si>
    <t>男</t>
    <rPh sb="0" eb="1">
      <t>オトコ</t>
    </rPh>
    <phoneticPr fontId="1"/>
  </si>
  <si>
    <t>女</t>
    <rPh sb="0" eb="1">
      <t>オンナ</t>
    </rPh>
    <phoneticPr fontId="1"/>
  </si>
  <si>
    <t>65以上</t>
    <rPh sb="2" eb="4">
      <t>イジョウ</t>
    </rPh>
    <phoneticPr fontId="1"/>
  </si>
  <si>
    <t>計</t>
    <rPh sb="0" eb="1">
      <t>ケイ</t>
    </rPh>
    <phoneticPr fontId="1"/>
  </si>
  <si>
    <t>名</t>
    <rPh sb="0" eb="1">
      <t>メイ</t>
    </rPh>
    <phoneticPr fontId="1"/>
  </si>
  <si>
    <t>総人数</t>
    <rPh sb="0" eb="3">
      <t>ソウニンズウ</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</si>
  <si>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</si>
  <si>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</si>
  <si>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</si>
  <si>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</si>
  <si>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</si>
  <si>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</si>
  <si>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</si>
  <si>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</si>
  <si>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あじさい</t>
    <phoneticPr fontId="1"/>
  </si>
  <si>
    <t>やまゆり</t>
    <phoneticPr fontId="1"/>
  </si>
  <si>
    <t>はぎ</t>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</si>
  <si>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</si>
  <si>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</si>
  <si>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</si>
  <si>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</si>
  <si>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</si>
  <si>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</si>
  <si>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</si>
  <si>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</si>
  <si>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</si>
  <si>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</si>
  <si>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</si>
  <si>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</si>
  <si>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</si>
  <si>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</si>
  <si>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A</t>
    <phoneticPr fontId="1"/>
  </si>
  <si>
    <t>B</t>
    <phoneticPr fontId="1"/>
  </si>
  <si>
    <t>C</t>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</si>
  <si>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</si>
  <si>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</si>
  <si>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</si>
  <si>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</si>
  <si>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</si>
  <si>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</si>
  <si>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</si>
  <si>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</si>
  <si>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</si>
  <si>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児童・生徒等</t>
    <phoneticPr fontId="2"/>
  </si>
  <si>
    <t>人</t>
    <rPh sb="0" eb="1">
      <t>ニン</t>
    </rPh>
    <phoneticPr fontId="2"/>
  </si>
  <si>
    <t>合計</t>
    <rPh sb="0" eb="2">
      <t>ゴウケイ</t>
    </rPh>
    <phoneticPr fontId="2"/>
  </si>
  <si>
    <t>引 率 者</t>
    <rPh sb="0" eb="1">
      <t>イン</t>
    </rPh>
    <rPh sb="2" eb="3">
      <t>リツ</t>
    </rPh>
    <rPh sb="4" eb="5">
      <t>モノ</t>
    </rPh>
    <phoneticPr fontId="2"/>
  </si>
  <si>
    <t>そ の 他</t>
    <rPh sb="4" eb="5">
      <t>ホカ</t>
    </rPh>
    <phoneticPr fontId="2"/>
  </si>
  <si>
    <t>月　／　日</t>
    <rPh sb="0" eb="1">
      <t>ツキ</t>
    </rPh>
    <rPh sb="4" eb="5">
      <t>ニチ</t>
    </rPh>
    <phoneticPr fontId="2"/>
  </si>
  <si>
    <t>／</t>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</si>
  <si>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</si>
  <si>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</si>
  <si>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</si>
  <si>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</si>
  <si>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</si>
  <si>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</si>
  <si>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</si>
  <si>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</si>
  <si>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</si>
  <si>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</si>
  <si>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</si>
  <si>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</si>
  <si>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</si>
  <si>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</si>
  <si>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</si>
  <si>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</si>
  <si>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</si>
  <si>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</si>
  <si>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</si>
  <si>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</si>
  <si>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</si>
  <si>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</si>
  <si>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</si>
  <si>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牛乳</t>
    <rPh sb="0" eb="2">
      <t>ギュウニュウ</t>
    </rPh>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</si>
  <si>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</si>
  <si>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</si>
  <si>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</si>
  <si>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</si>
  <si>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</si>
  <si>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</si>
  <si>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</si>
  <si>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A</t>
    <phoneticPr fontId="1"/>
  </si>
  <si>
    <t>B</t>
    <phoneticPr fontId="1"/>
  </si>
  <si>
    <t>C</t>
    <phoneticPr fontId="1"/>
  </si>
  <si>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</si>
  <si>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</si>
  <si>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</si>
  <si>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</si>
  <si>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</si>
  <si>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</si>
  <si>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炊事場内訳</t>
    <rPh sb="0" eb="2">
      <t>スイジ</t>
    </rPh>
    <rPh sb="3" eb="5">
      <t>ウチワケ</t>
    </rPh>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</si>
  <si>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</si>
  <si>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</si>
  <si>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</si>
  <si>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</si>
  <si>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</si>
  <si>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</si>
  <si>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初日</t>
  </si>
  <si>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</si>
  <si>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</si>
  <si>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</si>
  <si>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</si>
  <si>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その他
・
雨天</t>
    <rPh sb="2" eb="3">
      <t>ホカ</t>
    </rPh>
    <rPh sb="6" eb="8">
      <t>ウテン</t>
    </rPh>
    <phoneticPr fontId="1"/>
  </si>
  <si>
    <t>小中学生</t>
    <rPh sb="0" eb="3">
      <t>ショウガクセイ</t>
    </rPh>
    <phoneticPr fontId="1"/>
  </si>
  <si>
    <t>小学生</t>
    <rPh sb="0" eb="3">
      <t>ショウガクセイ</t>
    </rPh>
    <phoneticPr fontId="1"/>
  </si>
  <si>
    <t>中学生</t>
    <rPh sb="0" eb="3">
      <t>チュウガクセイ</t>
    </rPh>
    <phoneticPr fontId="1"/>
  </si>
  <si>
    <t>その他</t>
    <rPh sb="2" eb="3">
      <t>ホカ</t>
    </rPh>
    <phoneticPr fontId="1"/>
  </si>
  <si>
    <t>1:就学前 2:小学生 3:中学生 4:高校生
5:大学生 6:その他 7:教員   日:日帰り</t>
    <rPh sb="14" eb="17">
      <t>チュウガクセイ</t>
    </rPh>
    <rPh sb="26" eb="29">
      <t>ダイガクセイ</t>
    </rPh>
    <rPh sb="34" eb="35">
      <t>タ</t>
    </rPh>
    <rPh sb="38" eb="40">
      <t>キョウイン</t>
    </rPh>
    <rPh sb="43" eb="44">
      <t>ヒビ</t>
    </rPh>
    <rPh sb="45" eb="47">
      <t>ヒガエ</t>
    </rPh>
    <phoneticPr fontId="1"/>
  </si>
  <si>
    <t>大学生</t>
    <rPh sb="0" eb="3">
      <t>ダイガクセイ</t>
    </rPh>
    <phoneticPr fontId="1"/>
  </si>
  <si>
    <t>大学生
その他</t>
    <rPh sb="0" eb="3">
      <t>ダイガクセイ</t>
    </rPh>
    <rPh sb="6" eb="7">
      <t>ホカ</t>
    </rPh>
    <phoneticPr fontId="1"/>
  </si>
  <si>
    <t>就学前</t>
    <rPh sb="0" eb="3">
      <t>シュウガクマエ</t>
    </rPh>
    <phoneticPr fontId="1"/>
  </si>
  <si>
    <t>小学生</t>
    <rPh sb="0" eb="3">
      <t>ショウガクセイ</t>
    </rPh>
    <phoneticPr fontId="1"/>
  </si>
  <si>
    <t>中学生</t>
    <rPh sb="0" eb="3">
      <t>チュウガクセイ</t>
    </rPh>
    <phoneticPr fontId="1"/>
  </si>
  <si>
    <t>高校生</t>
    <rPh sb="0" eb="3">
      <t>コウコウセイ</t>
    </rPh>
    <phoneticPr fontId="1"/>
  </si>
  <si>
    <t>合計</t>
    <rPh sb="0" eb="2">
      <t>ゴウケイ</t>
    </rPh>
    <phoneticPr fontId="1"/>
  </si>
  <si>
    <t>男</t>
    <rPh sb="0" eb="1">
      <t>オトコ</t>
    </rPh>
    <phoneticPr fontId="1"/>
  </si>
  <si>
    <t>女</t>
    <rPh sb="0" eb="1">
      <t>オンナ</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</si>
  <si>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</si>
  <si>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</si>
  <si>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</si>
  <si>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</si>
  <si>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</si>
  <si>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</si>
  <si>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</si>
  <si>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</si>
  <si>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</si>
  <si>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</si>
  <si>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</si>
  <si>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</si>
  <si>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</si>
  <si>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</si>
  <si>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</si>
  <si>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げんき
弁当</t>
    <rPh sb="4" eb="6">
      <t>ベントウ</t>
    </rPh>
    <phoneticPr fontId="2"/>
  </si>
  <si>
    <t xml:space="preserve">弁当
</t>
    <rPh sb="0" eb="2">
      <t>ベントウ</t>
    </rPh>
    <phoneticPr fontId="2"/>
  </si>
  <si>
    <t>補食</t>
    <rPh sb="0" eb="2">
      <t>ホショク</t>
    </rPh>
    <phoneticPr fontId="2"/>
  </si>
  <si>
    <t>うどん
トッピング</t>
    <phoneticPr fontId="2"/>
  </si>
  <si>
    <t>野菜かき揚げ
１セット ８個</t>
    <rPh sb="0" eb="2">
      <t>ヤサイ</t>
    </rPh>
    <rPh sb="4" eb="5">
      <t>ア</t>
    </rPh>
    <rPh sb="13" eb="14">
      <t>コ</t>
    </rPh>
    <phoneticPr fontId="1"/>
  </si>
  <si>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</si>
  <si>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</si>
  <si>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</si>
  <si>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</si>
  <si>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</si>
  <si>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</si>
  <si>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</si>
  <si>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</si>
  <si>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</si>
  <si>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</si>
  <si>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</si>
  <si>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66"/>
  </si>
  <si>
    <t>①</t>
    <phoneticPr fontId="71" type="Hiragana"/>
  </si>
  <si>
    <t>様式第１号（第３条関係）</t>
    <rPh sb="0" eb="2">
      <t>ようしき</t>
    </rPh>
    <rPh sb="2" eb="3">
      <t>だい</t>
    </rPh>
    <rPh sb="4" eb="5">
      <t>ごう</t>
    </rPh>
    <rPh sb="6" eb="7">
      <t>だい</t>
    </rPh>
    <rPh sb="8" eb="9">
      <t>じょう</t>
    </rPh>
    <rPh sb="9" eb="11">
      <t>かんけい</t>
    </rPh>
    <phoneticPr fontId="71"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</si>
  <si>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71"/>
  </si>
  <si>
    <t>（宛先）</t>
    <rPh sb="1" eb="3">
      <t>あてさき</t>
    </rPh>
    <phoneticPr fontId="71" type="Hiragana"/>
  </si>
  <si>
    <t>埼玉県立大滝げんきプラザ所長</t>
    <rPh sb="0" eb="2">
      <t>サイタマ</t>
    </rPh>
    <rPh sb="2" eb="4">
      <t>ケンリツ</t>
    </rPh>
    <rPh sb="4" eb="6">
      <t>オオタキ</t>
    </rPh>
    <rPh sb="12" eb="14">
      <t>ショチョウ</t>
    </rPh>
    <phoneticPr fontId="71"/>
  </si>
  <si>
    <t>〒</t>
    <phoneticPr fontId="71"/>
  </si>
  <si>
    <t>所在地又は住所</t>
    <rPh sb="0" eb="3">
      <t>ショザイチ</t>
    </rPh>
    <rPh sb="3" eb="4">
      <t>マタ</t>
    </rPh>
    <rPh sb="5" eb="7">
      <t>ジュウショ</t>
    </rPh>
    <phoneticPr fontId="71"/>
  </si>
  <si>
    <t>団体名又は氏名</t>
    <rPh sb="0" eb="3">
      <t>ダンタイメイ</t>
    </rPh>
    <rPh sb="3" eb="4">
      <t>マタ</t>
    </rPh>
    <rPh sb="5" eb="7">
      <t>シメイ</t>
    </rPh>
    <phoneticPr fontId="71"/>
  </si>
  <si>
    <t>代表者氏名(学校は校長名)</t>
    <rPh sb="0" eb="3">
      <t>ダイヒョウシャ</t>
    </rPh>
    <rPh sb="3" eb="5">
      <t>シメイ</t>
    </rPh>
    <rPh sb="6" eb="8">
      <t>ガッコウ</t>
    </rPh>
    <rPh sb="9" eb="12">
      <t>コウチョウメイ</t>
    </rPh>
    <phoneticPr fontId="71"/>
  </si>
  <si>
    <t>電　話</t>
    <rPh sb="0" eb="1">
      <t>デン</t>
    </rPh>
    <rPh sb="2" eb="3">
      <t>ハナシ</t>
    </rPh>
    <phoneticPr fontId="71"/>
  </si>
  <si>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71"/>
  </si>
  <si>
    <t>記</t>
    <rPh sb="0" eb="1">
      <t>キ</t>
    </rPh>
    <phoneticPr fontId="71"/>
  </si>
  <si>
    <t>利　用　目　的</t>
    <rPh sb="0" eb="1">
      <t>リ</t>
    </rPh>
    <rPh sb="2" eb="3">
      <t>ヨウ</t>
    </rPh>
    <rPh sb="4" eb="5">
      <t>メ</t>
    </rPh>
    <rPh sb="6" eb="7">
      <t>テキ</t>
    </rPh>
    <phoneticPr fontId="71"/>
  </si>
  <si>
    <t>利　用　期　間</t>
    <rPh sb="0" eb="1">
      <t>リ</t>
    </rPh>
    <rPh sb="2" eb="3">
      <t>ヨウ</t>
    </rPh>
    <rPh sb="4" eb="5">
      <t>キ</t>
    </rPh>
    <rPh sb="6" eb="7">
      <t>アイダ</t>
    </rPh>
    <phoneticPr fontId="71"/>
  </si>
  <si>
    <t>令和</t>
    <rPh sb="0" eb="2">
      <t>レイワ</t>
    </rPh>
    <phoneticPr fontId="66"/>
  </si>
  <si>
    <t>年</t>
    <rPh sb="0" eb="1">
      <t>ねん</t>
    </rPh>
    <phoneticPr fontId="71" type="Hiragana"/>
  </si>
  <si>
    <t>月</t>
    <rPh sb="0" eb="1">
      <t>つき</t>
    </rPh>
    <phoneticPr fontId="71" type="Hiragana"/>
  </si>
  <si>
    <t>日</t>
    <rPh sb="0" eb="1">
      <t>にち</t>
    </rPh>
    <phoneticPr fontId="71" type="Hiragana"/>
  </si>
  <si>
    <t>(</t>
    <phoneticPr fontId="71" type="Hiragana"/>
  </si>
  <si>
    <t>)</t>
    <phoneticPr fontId="71" type="Hiragana"/>
  </si>
  <si>
    <t>から</t>
    <phoneticPr fontId="71" type="Hiragana"/>
  </si>
  <si>
    <t>まで</t>
    <phoneticPr fontId="71" type="Hiragana"/>
  </si>
  <si>
    <t>利　用　人　数</t>
    <rPh sb="0" eb="1">
      <t>り</t>
    </rPh>
    <rPh sb="2" eb="3">
      <t>よう</t>
    </rPh>
    <rPh sb="4" eb="5">
      <t>ひと</t>
    </rPh>
    <rPh sb="6" eb="7">
      <t>すう</t>
    </rPh>
    <phoneticPr fontId="71" type="Hiragana"/>
  </si>
  <si>
    <t>男</t>
    <rPh sb="0" eb="1">
      <t>おとこ</t>
    </rPh>
    <phoneticPr fontId="71" type="Hiragana"/>
  </si>
  <si>
    <t>人</t>
    <rPh sb="0" eb="1">
      <t>にん</t>
    </rPh>
    <phoneticPr fontId="71" type="Hiragana"/>
  </si>
  <si>
    <t>・</t>
    <phoneticPr fontId="71" type="Hiragana"/>
  </si>
  <si>
    <t>女</t>
    <rPh sb="0" eb="1">
      <t>おんな</t>
    </rPh>
    <phoneticPr fontId="71" type="Hiragana"/>
  </si>
  <si>
    <t>計</t>
    <rPh sb="0" eb="1">
      <t>けい</t>
    </rPh>
    <phoneticPr fontId="71" type="Hiragana"/>
  </si>
  <si>
    <t>利 用 責 任 者
（ 担 当 者 ）</t>
    <rPh sb="0" eb="1">
      <t>り</t>
    </rPh>
    <rPh sb="2" eb="3">
      <t>よう</t>
    </rPh>
    <rPh sb="4" eb="5">
      <t>せき</t>
    </rPh>
    <rPh sb="6" eb="7">
      <t>にん</t>
    </rPh>
    <rPh sb="8" eb="9">
      <t>しゃ</t>
    </rPh>
    <rPh sb="12" eb="13">
      <t>ただし</t>
    </rPh>
    <rPh sb="14" eb="15">
      <t>とう</t>
    </rPh>
    <rPh sb="16" eb="17">
      <t>もの</t>
    </rPh>
    <phoneticPr fontId="71" type="Hiragana"/>
  </si>
  <si>
    <t>氏　名</t>
    <rPh sb="0" eb="1">
      <t>ふり</t>
    </rPh>
    <rPh sb="2" eb="3">
      <t>がな</t>
    </rPh>
    <phoneticPr fontId="71" type="Hiragana"/>
  </si>
  <si>
    <t>電　話</t>
    <rPh sb="0" eb="1">
      <t>でん</t>
    </rPh>
    <rPh sb="2" eb="3">
      <t>はなし</t>
    </rPh>
    <phoneticPr fontId="71" type="Hiragana"/>
  </si>
  <si>
    <t>宿泊施設名
該当に○印</t>
    <rPh sb="0" eb="1">
      <t>やど</t>
    </rPh>
    <rPh sb="1" eb="2">
      <t>はく</t>
    </rPh>
    <rPh sb="2" eb="3">
      <t>し</t>
    </rPh>
    <rPh sb="3" eb="4">
      <t>せつ</t>
    </rPh>
    <rPh sb="4" eb="5">
      <t>めい</t>
    </rPh>
    <rPh sb="6" eb="7">
      <t>がい</t>
    </rPh>
    <rPh sb="7" eb="8">
      <t>とう</t>
    </rPh>
    <rPh sb="10" eb="11">
      <t>いん</t>
    </rPh>
    <phoneticPr fontId="71" type="Hiragana"/>
  </si>
  <si>
    <t>宿泊月日</t>
    <rPh sb="0" eb="2">
      <t>しゅくはく</t>
    </rPh>
    <rPh sb="2" eb="4">
      <t>つきひ</t>
    </rPh>
    <phoneticPr fontId="71" type="Hiragana"/>
  </si>
  <si>
    <t>宿泊者数</t>
    <rPh sb="0" eb="3">
      <t>しゅくはくしゃ</t>
    </rPh>
    <rPh sb="3" eb="4">
      <t>すう</t>
    </rPh>
    <phoneticPr fontId="71" type="Hiragana"/>
  </si>
  <si>
    <t>宿　 泊 　者 　の 　内　 訳　　（人）</t>
    <rPh sb="0" eb="1">
      <t>やど</t>
    </rPh>
    <rPh sb="3" eb="4">
      <t>はく</t>
    </rPh>
    <rPh sb="6" eb="7">
      <t>もの</t>
    </rPh>
    <rPh sb="12" eb="13">
      <t>ない</t>
    </rPh>
    <rPh sb="15" eb="16">
      <t>わけ</t>
    </rPh>
    <rPh sb="19" eb="20">
      <t>にん</t>
    </rPh>
    <phoneticPr fontId="71" type="Hiragana"/>
  </si>
  <si>
    <t>使用料
（利用料金）</t>
    <rPh sb="0" eb="3">
      <t>しようりょう</t>
    </rPh>
    <rPh sb="5" eb="8">
      <t>りようりょう</t>
    </rPh>
    <rPh sb="8" eb="9">
      <t>きん</t>
    </rPh>
    <phoneticPr fontId="71" type="Hiragana"/>
  </si>
  <si>
    <t>小中学生</t>
    <rPh sb="0" eb="1">
      <t>しょう</t>
    </rPh>
    <rPh sb="1" eb="4">
      <t>ちゅうがくせい</t>
    </rPh>
    <phoneticPr fontId="71" type="Hiragana"/>
  </si>
  <si>
    <t>高校生等</t>
    <rPh sb="0" eb="3">
      <t>こうこうせい</t>
    </rPh>
    <rPh sb="3" eb="4">
      <t>とう</t>
    </rPh>
    <phoneticPr fontId="71" type="Hiragana"/>
  </si>
  <si>
    <t>一般・学生</t>
    <rPh sb="0" eb="2">
      <t>いっぱん</t>
    </rPh>
    <rPh sb="3" eb="5">
      <t>がくせい</t>
    </rPh>
    <phoneticPr fontId="71" type="Hiragana"/>
  </si>
  <si>
    <t>就学前</t>
    <rPh sb="0" eb="3">
      <t>しゅうがくまえ</t>
    </rPh>
    <phoneticPr fontId="71"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</si>
  <si>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71" type="Hiragana"/>
  </si>
  <si>
    <t>使用料計
（利用料金計）</t>
    <rPh sb="0" eb="3">
      <t>しようりょう</t>
    </rPh>
    <rPh sb="3" eb="4">
      <t>けい</t>
    </rPh>
    <rPh sb="6" eb="9">
      <t>りようりょう</t>
    </rPh>
    <rPh sb="9" eb="10">
      <t>きん</t>
    </rPh>
    <rPh sb="10" eb="11">
      <t>けい</t>
    </rPh>
    <phoneticPr fontId="71" type="Hiragana"/>
  </si>
  <si>
    <t>利　用　の　条　件　又　 は   制   限</t>
    <rPh sb="0" eb="1">
      <t>り</t>
    </rPh>
    <rPh sb="2" eb="3">
      <t>よう</t>
    </rPh>
    <rPh sb="6" eb="7">
      <t>じょう</t>
    </rPh>
    <rPh sb="8" eb="9">
      <t>けん</t>
    </rPh>
    <rPh sb="10" eb="11">
      <t>また</t>
    </rPh>
    <rPh sb="17" eb="18">
      <t>せい</t>
    </rPh>
    <rPh sb="21" eb="22">
      <t>きり</t>
    </rPh>
    <phoneticPr fontId="71" type="Hiragana"/>
  </si>
  <si>
    <t>※　太線内だけ記入してください。</t>
    <rPh sb="2" eb="4">
      <t>ふとせん</t>
    </rPh>
    <rPh sb="4" eb="5">
      <t>ない</t>
    </rPh>
    <rPh sb="7" eb="9">
      <t>きにゅう</t>
    </rPh>
    <phoneticPr fontId="71" type="Hiragana"/>
  </si>
  <si>
    <t>※　合同合宿は学校ごとに提出してください。</t>
    <rPh sb="2" eb="4">
      <t>ごうどう</t>
    </rPh>
    <rPh sb="4" eb="6">
      <t>がっしゅく</t>
    </rPh>
    <rPh sb="7" eb="9">
      <t>がっこう</t>
    </rPh>
    <rPh sb="12" eb="14">
      <t>ていしゅつ</t>
    </rPh>
    <phoneticPr fontId="71"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</si>
  <si>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71"/>
  </si>
  <si>
    <t>　様</t>
    <phoneticPr fontId="66"/>
  </si>
  <si>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</si>
  <si>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66"/>
  </si>
  <si>
    <t>下記のとおり埼玉県立大滝げんきプラザの利用を許可します。</t>
  </si>
  <si>
    <t>様</t>
    <rPh sb="0" eb="1">
      <t>サマ</t>
    </rPh>
    <phoneticPr fontId="1"/>
  </si>
  <si>
    <t>宿泊室</t>
    <rPh sb="0" eb="1">
      <t>やど</t>
    </rPh>
    <rPh sb="1" eb="2">
      <t>はく</t>
    </rPh>
    <rPh sb="2" eb="3">
      <t>しつ</t>
    </rPh>
    <phoneticPr fontId="71"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</si>
  <si>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</si>
  <si>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</si>
  <si>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</si>
  <si>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</si>
  <si>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</si>
  <si>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</si>
  <si>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</si>
  <si>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宿泊棟以外の希望利用施設</t>
    <rPh sb="2" eb="3">
      <t>トウ</t>
    </rPh>
    <rPh sb="6" eb="8">
      <t>キボウ</t>
    </rPh>
    <rPh sb="8" eb="10">
      <t>リヨウ</t>
    </rPh>
    <rPh sb="10" eb="12">
      <t>シセツ</t>
    </rPh>
    <phoneticPr fontId="1"/>
  </si>
  <si>
    <t>受付№</t>
    <rPh sb="0" eb="2">
      <t>ウケツケ</t>
    </rPh>
    <phoneticPr fontId="1"/>
  </si>
  <si>
    <t>からあげ弁当</t>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</si>
  <si>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</si>
  <si>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</si>
  <si>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</si>
  <si>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r>
      <rPr>
        <b/>
        <sz val="14"/>
        <color indexed="10"/>
        <rFont val="BIZ UDPゴシック"/>
        <family val="3"/>
        <charset val="128"/>
      </rPr>
      <t xml:space="preserve">初日の昼食で、到着後すぐに食堂利用を希望される場合は、午前11時までに到着してください。
「炊事場内訳」には使用する炊事場ごとのセット数をご記入ください。（１セット８人分）
</t>
    </r>
    <r>
      <rPr>
        <b/>
        <sz val="14"/>
        <color rgb="FFFF0000"/>
        <rFont val="BIZ UDPゴシック"/>
        <family val="3"/>
        <charset val="128"/>
      </rPr>
      <t>「その他」の各注文は、特別な事情がない限り、同じ種類にまとめてください。</t>
    </r>
    <r>
      <rPr>
        <sz val="14"/>
        <color indexed="10"/>
        <rFont val="BIZ UDPゴシック"/>
        <family val="3"/>
        <charset val="128"/>
      </rPr>
      <t xml:space="preserve">
</t>
    </r>
    <r>
      <rPr>
        <b/>
        <sz val="14"/>
        <color indexed="10"/>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</si>
  <si>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</si>
  <si>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</si>
  <si>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</si>
  <si>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</si>
  <si>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0</t>
    <phoneticPr fontId="1"/>
  </si>
  <si>
    <t>宿泊施設名</t>
    <rPh sb="0" eb="1">
      <t>やど</t>
    </rPh>
    <rPh sb="1" eb="2">
      <t>はく</t>
    </rPh>
    <rPh sb="2" eb="3">
      <t>し</t>
    </rPh>
    <rPh sb="3" eb="4">
      <t>せつ</t>
    </rPh>
    <rPh sb="4" eb="5">
      <t>めい</t>
    </rPh>
    <phoneticPr fontId="71" type="Hiragana"/>
  </si>
  <si>
    <t>ｾｯﾄ</t>
    <phoneticPr fontId="2"/>
  </si>
  <si>
    <t>さつまいも
天ぷら
１セット ８枚</t>
    <rPh sb="6" eb="7">
      <t>テン</t>
    </rPh>
    <rPh sb="16" eb="17">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</si>
</sst>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s>
  <fonts count="85">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sz val="13"/>
      <name val="HG丸ｺﾞｼｯｸM-PRO"/>
      <family val="3"/>
      <charset val="128"/>
    </font>
    <font>
      <b/>
      <sz val="16"/>
      <color rgb="FFFF0000"/>
      <name val="HG丸ｺﾞｼｯｸM-PRO"/>
      <family val="3"/>
      <charset val="128"/>
    </font>
    <font>
      <sz val="11"/>
      <color indexed="8"/>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sz val="9"/>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9"/>
      <color theme="1"/>
      <name val="BIZ UDPゴシック"/>
      <family val="3"/>
      <charset val="128"/>
    </font>
    <font>
      <sz val="8"/>
      <color indexed="8"/>
      <name val="BIZ UDPゴシック"/>
      <family val="3"/>
      <charset val="128"/>
    </font>
    <font>
      <sz val="11"/>
      <color indexed="8"/>
      <name val="BIZ UDPゴシック"/>
      <family val="3"/>
      <charset val="128"/>
    </font>
    <font>
      <sz val="12"/>
      <color indexed="10"/>
      <name val="BIZ UDPゴシック"/>
      <family val="3"/>
      <charset val="128"/>
    </font>
    <font>
      <sz val="11"/>
      <color theme="1"/>
      <name val="BIZ UDPゴシック"/>
      <family val="3"/>
      <charset val="128"/>
    </font>
    <font>
      <sz val="12"/>
      <color rgb="FF000000"/>
      <name val="BIZ UDPゴシック"/>
      <family val="3"/>
      <charset val="128"/>
    </font>
    <font>
      <sz val="14"/>
      <color indexed="10"/>
      <name val="BIZ UDPゴシック"/>
      <family val="3"/>
      <charset val="128"/>
    </font>
    <font>
      <b/>
      <sz val="14"/>
      <color indexed="10"/>
      <name val="BIZ UDPゴシック"/>
      <family val="3"/>
      <charset val="128"/>
    </font>
    <font>
      <b/>
      <sz val="14"/>
      <color rgb="FFFF000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s>
  <borders count="19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right/>
      <top style="thin">
        <color indexed="64"/>
      </top>
      <bottom style="hair">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bottom/>
      <diagonal/>
    </border>
    <border>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medium">
        <color indexed="64"/>
      </left>
      <right style="medium">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medium">
        <color indexed="64"/>
      </left>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27" fillId="0" borderId="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lignment vertical="center"/>
    </xf>
    <xf numFmtId="0" fontId="67" fillId="0" borderId="0" applyNumberFormat="0" applyFill="0" applyBorder="0" applyAlignment="0" applyProtection="0">
      <alignment vertical="center"/>
    </xf>
    <xf numFmtId="0" fontId="68" fillId="0" borderId="0">
      <alignment vertical="center"/>
    </xf>
  </cellStyleXfs>
  <cellXfs count="970">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horizontal="center" vertical="center"/>
    </xf>
    <xf numFmtId="180" fontId="0" fillId="0" borderId="0" xfId="0" applyNumberFormat="1">
      <alignment vertical="center"/>
    </xf>
    <xf numFmtId="49" fontId="24" fillId="0" borderId="0" xfId="1" applyNumberFormat="1" applyFont="1" applyAlignment="1">
      <alignment horizontal="center" vertical="center"/>
    </xf>
    <xf numFmtId="0" fontId="25" fillId="0" borderId="0" xfId="0" applyFont="1" applyAlignment="1">
      <alignment horizontal="center" vertical="center"/>
    </xf>
    <xf numFmtId="0" fontId="0" fillId="0" borderId="4" xfId="0" applyBorder="1">
      <alignment vertical="center"/>
    </xf>
    <xf numFmtId="0" fontId="0" fillId="0" borderId="14"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5" xfId="0" applyBorder="1">
      <alignment vertical="center"/>
    </xf>
    <xf numFmtId="0" fontId="0" fillId="2" borderId="17" xfId="0" applyFill="1" applyBorder="1">
      <alignment vertical="center"/>
    </xf>
    <xf numFmtId="0" fontId="0" fillId="0" borderId="140" xfId="0" applyBorder="1">
      <alignment vertical="center"/>
    </xf>
    <xf numFmtId="0" fontId="0" fillId="0" borderId="151" xfId="0" applyBorder="1">
      <alignment vertical="center"/>
    </xf>
    <xf numFmtId="0" fontId="0" fillId="2" borderId="11" xfId="0" applyFill="1" applyBorder="1">
      <alignment vertical="center"/>
    </xf>
    <xf numFmtId="0" fontId="0" fillId="0" borderId="147" xfId="0" applyBorder="1">
      <alignment vertical="center"/>
    </xf>
    <xf numFmtId="0" fontId="32" fillId="0" borderId="0" xfId="0" applyFont="1">
      <alignment vertical="center"/>
    </xf>
    <xf numFmtId="0" fontId="25" fillId="0" borderId="0" xfId="0" applyFont="1">
      <alignment vertical="center"/>
    </xf>
    <xf numFmtId="0" fontId="0" fillId="0" borderId="12" xfId="0" applyBorder="1">
      <alignment vertical="center"/>
    </xf>
    <xf numFmtId="180" fontId="0" fillId="0" borderId="66" xfId="0" applyNumberFormat="1" applyBorder="1">
      <alignment vertical="center"/>
    </xf>
    <xf numFmtId="0" fontId="0" fillId="0" borderId="153" xfId="0" applyBorder="1" applyAlignment="1">
      <alignment horizontal="left" vertical="center"/>
    </xf>
    <xf numFmtId="180" fontId="0" fillId="2" borderId="8" xfId="0" applyNumberFormat="1" applyFill="1" applyBorder="1">
      <alignment vertical="center"/>
    </xf>
    <xf numFmtId="0" fontId="0" fillId="2" borderId="153" xfId="0" applyFill="1" applyBorder="1" applyAlignment="1">
      <alignment horizontal="left" vertical="center"/>
    </xf>
    <xf numFmtId="180" fontId="0" fillId="0" borderId="8" xfId="0" applyNumberFormat="1" applyBorder="1" applyAlignment="1">
      <alignment horizontal="right" vertical="center"/>
    </xf>
    <xf numFmtId="180" fontId="0" fillId="2" borderId="8" xfId="0" applyNumberFormat="1" applyFill="1" applyBorder="1" applyAlignment="1">
      <alignment horizontal="right" vertical="center"/>
    </xf>
    <xf numFmtId="180" fontId="0" fillId="0" borderId="8" xfId="0" applyNumberFormat="1" applyBorder="1">
      <alignment vertical="center"/>
    </xf>
    <xf numFmtId="0" fontId="0" fillId="0" borderId="9" xfId="0" applyBorder="1" applyAlignment="1">
      <alignment horizontal="left" vertical="center"/>
    </xf>
    <xf numFmtId="180" fontId="0" fillId="0" borderId="10" xfId="0" applyNumberFormat="1" applyBorder="1">
      <alignment vertical="center"/>
    </xf>
    <xf numFmtId="0" fontId="0" fillId="0" borderId="153" xfId="0" applyBorder="1">
      <alignment vertical="center"/>
    </xf>
    <xf numFmtId="0" fontId="0" fillId="2" borderId="153" xfId="0" applyFill="1" applyBorder="1">
      <alignment vertical="center"/>
    </xf>
    <xf numFmtId="0" fontId="0" fillId="2" borderId="9" xfId="0" applyFill="1" applyBorder="1" applyAlignment="1">
      <alignment horizontal="left" vertical="center"/>
    </xf>
    <xf numFmtId="180" fontId="0" fillId="2" borderId="10" xfId="0" applyNumberFormat="1" applyFill="1" applyBorder="1">
      <alignment vertical="center"/>
    </xf>
    <xf numFmtId="0" fontId="0" fillId="0" borderId="9" xfId="0" applyBorder="1">
      <alignment vertical="center"/>
    </xf>
    <xf numFmtId="0" fontId="13" fillId="0" borderId="14" xfId="1" applyFont="1" applyBorder="1" applyAlignment="1" applyProtection="1">
      <alignment horizontal="center" vertical="center"/>
      <protection locked="0"/>
    </xf>
    <xf numFmtId="0" fontId="13" fillId="0" borderId="16" xfId="1" applyFont="1" applyBorder="1" applyAlignment="1" applyProtection="1">
      <alignment horizontal="center" vertical="center"/>
      <protection locked="0"/>
    </xf>
    <xf numFmtId="0" fontId="4" fillId="0" borderId="0" xfId="1" applyFont="1">
      <alignment vertical="center"/>
    </xf>
    <xf numFmtId="0" fontId="4" fillId="0" borderId="0" xfId="1" applyFont="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4" fillId="0" borderId="0" xfId="1" applyFont="1" applyAlignment="1">
      <alignment horizontal="left" vertical="center"/>
    </xf>
    <xf numFmtId="0" fontId="22" fillId="0" borderId="0" xfId="1" applyFont="1" applyAlignment="1">
      <alignment horizontal="center" vertical="center"/>
    </xf>
    <xf numFmtId="0" fontId="22" fillId="0" borderId="0" xfId="1" applyFont="1">
      <alignment vertical="center"/>
    </xf>
    <xf numFmtId="0" fontId="6" fillId="0" borderId="0" xfId="1" applyFont="1">
      <alignment vertical="center"/>
    </xf>
    <xf numFmtId="0" fontId="21" fillId="0" borderId="45" xfId="1" applyFont="1" applyBorder="1">
      <alignment vertical="center"/>
    </xf>
    <xf numFmtId="0" fontId="21" fillId="0" borderId="0" xfId="1" applyFont="1">
      <alignment vertical="center"/>
    </xf>
    <xf numFmtId="0" fontId="17" fillId="0" borderId="0" xfId="1" applyFont="1">
      <alignment vertical="center"/>
    </xf>
    <xf numFmtId="0" fontId="19" fillId="0" borderId="0" xfId="1" applyFont="1" applyAlignment="1">
      <alignment horizontal="center"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5" fillId="3" borderId="1"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5" xfId="0" applyFont="1" applyFill="1" applyBorder="1">
      <alignment vertical="center"/>
    </xf>
    <xf numFmtId="0" fontId="25" fillId="3" borderId="14" xfId="0" applyFont="1" applyFill="1" applyBorder="1" applyAlignment="1">
      <alignment horizontal="center" vertical="center"/>
    </xf>
    <xf numFmtId="0" fontId="25" fillId="3" borderId="156" xfId="0" applyFont="1" applyFill="1" applyBorder="1" applyAlignment="1">
      <alignment horizontal="center" vertical="center"/>
    </xf>
    <xf numFmtId="0" fontId="25" fillId="3" borderId="57" xfId="0" applyFont="1" applyFill="1" applyBorder="1">
      <alignment vertical="center"/>
    </xf>
    <xf numFmtId="0" fontId="25" fillId="3" borderId="16" xfId="0" applyFont="1" applyFill="1" applyBorder="1">
      <alignment vertical="center"/>
    </xf>
    <xf numFmtId="0" fontId="25" fillId="0" borderId="1" xfId="0" applyFont="1" applyBorder="1" applyAlignment="1" applyProtection="1">
      <alignment horizontal="center" vertical="center"/>
      <protection locked="0"/>
    </xf>
    <xf numFmtId="0" fontId="25" fillId="0" borderId="54" xfId="0" applyFont="1" applyBorder="1" applyAlignment="1" applyProtection="1">
      <alignment horizontal="center" vertical="center"/>
      <protection locked="0"/>
    </xf>
    <xf numFmtId="0" fontId="25" fillId="0" borderId="14" xfId="0" applyFont="1" applyBorder="1" applyProtection="1">
      <alignment vertical="center"/>
      <protection locked="0"/>
    </xf>
    <xf numFmtId="0" fontId="25" fillId="0" borderId="16" xfId="0" applyFont="1" applyBorder="1" applyProtection="1">
      <alignment vertical="center"/>
      <protection locked="0"/>
    </xf>
    <xf numFmtId="0" fontId="35" fillId="0" borderId="0" xfId="2" applyFont="1" applyAlignment="1">
      <alignment shrinkToFit="1"/>
    </xf>
    <xf numFmtId="0" fontId="38" fillId="0" borderId="0" xfId="2" applyFont="1">
      <alignment vertical="center"/>
    </xf>
    <xf numFmtId="0" fontId="39" fillId="0" borderId="0" xfId="2" applyFont="1">
      <alignment vertical="center"/>
    </xf>
    <xf numFmtId="0" fontId="35" fillId="0" borderId="0" xfId="2" applyFont="1">
      <alignment vertical="center"/>
    </xf>
    <xf numFmtId="0" fontId="40" fillId="0" borderId="0" xfId="2" applyFont="1" applyAlignment="1">
      <alignment vertical="top" wrapText="1" shrinkToFit="1"/>
    </xf>
    <xf numFmtId="0" fontId="41" fillId="0" borderId="0" xfId="2" applyFont="1">
      <alignment vertical="center"/>
    </xf>
    <xf numFmtId="0" fontId="35" fillId="0" borderId="0" xfId="2" applyFont="1" applyAlignment="1">
      <alignment vertical="center" shrinkToFit="1"/>
    </xf>
    <xf numFmtId="0" fontId="44" fillId="0" borderId="0" xfId="2" applyFont="1">
      <alignment vertical="center"/>
    </xf>
    <xf numFmtId="0" fontId="44" fillId="0" borderId="0" xfId="2" applyFont="1" applyAlignment="1">
      <alignment vertical="center" shrinkToFit="1"/>
    </xf>
    <xf numFmtId="0" fontId="34" fillId="3" borderId="106" xfId="2" applyFont="1" applyFill="1" applyBorder="1" applyAlignment="1">
      <alignment horizontal="center" vertical="center" shrinkToFit="1"/>
    </xf>
    <xf numFmtId="0" fontId="34" fillId="0" borderId="107" xfId="2" applyFont="1" applyBorder="1" applyAlignment="1" applyProtection="1">
      <alignment horizontal="center" vertical="center" shrinkToFit="1"/>
      <protection locked="0"/>
    </xf>
    <xf numFmtId="0" fontId="42" fillId="3" borderId="107" xfId="2" applyFont="1" applyFill="1" applyBorder="1" applyAlignment="1">
      <alignment horizontal="center" vertical="center" shrinkToFit="1"/>
    </xf>
    <xf numFmtId="0" fontId="34" fillId="3" borderId="107" xfId="2" applyFont="1" applyFill="1" applyBorder="1" applyAlignment="1">
      <alignment horizontal="center" vertical="center" shrinkToFit="1"/>
    </xf>
    <xf numFmtId="0" fontId="34" fillId="0" borderId="108" xfId="2" applyFont="1" applyBorder="1" applyAlignment="1" applyProtection="1">
      <alignment horizontal="center" vertical="center" shrinkToFit="1"/>
      <protection locked="0"/>
    </xf>
    <xf numFmtId="177" fontId="39" fillId="0" borderId="13" xfId="2" applyNumberFormat="1" applyFont="1" applyBorder="1" applyAlignment="1" applyProtection="1">
      <alignment horizontal="center" vertical="center" shrinkToFit="1"/>
      <protection locked="0"/>
    </xf>
    <xf numFmtId="0" fontId="34" fillId="0" borderId="13" xfId="2" applyFont="1" applyBorder="1" applyAlignment="1" applyProtection="1">
      <alignment horizontal="center" vertical="center" shrinkToFit="1"/>
      <protection locked="0"/>
    </xf>
    <xf numFmtId="0" fontId="52" fillId="3" borderId="37" xfId="2" applyFont="1" applyFill="1" applyBorder="1" applyAlignment="1">
      <alignment vertical="center" textRotation="255" wrapText="1" shrinkToFit="1"/>
    </xf>
    <xf numFmtId="0" fontId="52" fillId="0" borderId="13" xfId="2" applyFont="1" applyBorder="1" applyAlignment="1">
      <alignment vertical="center" wrapText="1"/>
    </xf>
    <xf numFmtId="0" fontId="42" fillId="0" borderId="13" xfId="2" applyFont="1" applyBorder="1" applyAlignment="1">
      <alignment horizontal="center" vertical="center" wrapText="1" shrinkToFit="1"/>
    </xf>
    <xf numFmtId="0" fontId="39" fillId="0" borderId="13" xfId="2" applyFont="1" applyBorder="1" applyAlignment="1">
      <alignment horizontal="center" vertical="center" shrinkToFit="1"/>
    </xf>
    <xf numFmtId="0" fontId="57" fillId="0" borderId="13" xfId="2" applyFont="1" applyBorder="1" applyAlignment="1">
      <alignment horizontal="center" vertical="center" shrinkToFit="1"/>
    </xf>
    <xf numFmtId="0" fontId="52" fillId="3" borderId="45" xfId="2" applyFont="1" applyFill="1" applyBorder="1" applyAlignment="1">
      <alignment vertical="center" wrapText="1" shrinkToFit="1"/>
    </xf>
    <xf numFmtId="0" fontId="52" fillId="3" borderId="0" xfId="2" applyFont="1" applyFill="1" applyAlignment="1">
      <alignment vertical="center" wrapText="1" shrinkToFit="1"/>
    </xf>
    <xf numFmtId="0" fontId="52" fillId="3" borderId="37" xfId="2" applyFont="1" applyFill="1" applyBorder="1" applyAlignment="1">
      <alignment vertical="center" wrapText="1" shrinkToFit="1"/>
    </xf>
    <xf numFmtId="0" fontId="52" fillId="3" borderId="104" xfId="2" applyFont="1" applyFill="1" applyBorder="1" applyAlignment="1">
      <alignment vertical="center" wrapText="1" shrinkToFit="1"/>
    </xf>
    <xf numFmtId="0" fontId="52" fillId="3" borderId="4" xfId="2" applyFont="1" applyFill="1" applyBorder="1" applyAlignment="1">
      <alignment vertical="center" wrapText="1" shrinkToFit="1"/>
    </xf>
    <xf numFmtId="0" fontId="52" fillId="3" borderId="105" xfId="2" applyFont="1" applyFill="1" applyBorder="1" applyAlignment="1">
      <alignment vertical="center" wrapText="1" shrinkToFit="1"/>
    </xf>
    <xf numFmtId="0" fontId="34" fillId="0" borderId="0" xfId="2" applyFont="1">
      <alignment vertical="center"/>
    </xf>
    <xf numFmtId="0" fontId="61" fillId="0" borderId="0" xfId="2" applyFont="1" applyAlignment="1">
      <alignment vertical="center" wrapText="1" shrinkToFit="1"/>
    </xf>
    <xf numFmtId="0" fontId="58" fillId="0" borderId="0" xfId="2" applyFont="1" applyAlignment="1">
      <alignment vertical="top" wrapText="1" shrinkToFit="1"/>
    </xf>
    <xf numFmtId="0" fontId="61" fillId="0" borderId="0" xfId="2" applyFont="1" applyAlignment="1">
      <alignment vertical="top" wrapText="1" shrinkToFit="1"/>
    </xf>
    <xf numFmtId="0" fontId="58" fillId="0" borderId="0" xfId="2" applyFont="1" applyAlignment="1">
      <alignment horizontal="left" vertical="top" wrapText="1" shrinkToFit="1"/>
    </xf>
    <xf numFmtId="0" fontId="19" fillId="0" borderId="0" xfId="1" applyFont="1" applyAlignment="1">
      <alignment horizontal="center"/>
    </xf>
    <xf numFmtId="0" fontId="10" fillId="3" borderId="27" xfId="1" applyFont="1" applyFill="1" applyBorder="1" applyAlignment="1">
      <alignment horizontal="center" vertical="center" shrinkToFit="1"/>
    </xf>
    <xf numFmtId="0" fontId="10" fillId="0" borderId="27" xfId="1" applyFont="1" applyBorder="1" applyAlignment="1" applyProtection="1">
      <alignment horizontal="center" vertical="center" shrinkToFit="1"/>
      <protection locked="0"/>
    </xf>
    <xf numFmtId="0" fontId="10" fillId="0" borderId="32" xfId="1" applyFont="1" applyBorder="1" applyAlignment="1" applyProtection="1">
      <alignment horizontal="center" vertical="center" shrinkToFit="1"/>
      <protection locked="0"/>
    </xf>
    <xf numFmtId="178" fontId="10" fillId="3" borderId="31"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22" xfId="1" applyFont="1" applyFill="1" applyBorder="1" applyAlignment="1">
      <alignment horizontal="center" vertical="center" shrinkToFit="1"/>
    </xf>
    <xf numFmtId="0" fontId="10" fillId="0" borderId="22" xfId="1" applyFont="1" applyBorder="1" applyAlignment="1" applyProtection="1">
      <alignment horizontal="center" vertical="center" shrinkToFit="1"/>
      <protection locked="0"/>
    </xf>
    <xf numFmtId="178" fontId="10" fillId="3" borderId="24"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178" fontId="10" fillId="3" borderId="26" xfId="1" applyNumberFormat="1" applyFont="1" applyFill="1" applyBorder="1" applyAlignment="1">
      <alignment horizontal="center" vertical="center" shrinkToFit="1"/>
    </xf>
    <xf numFmtId="0" fontId="10" fillId="3" borderId="19" xfId="1" applyFont="1" applyFill="1" applyBorder="1" applyAlignment="1">
      <alignment horizontal="center" vertical="center" shrinkToFit="1"/>
    </xf>
    <xf numFmtId="0" fontId="10" fillId="0" borderId="3" xfId="1" applyFont="1" applyBorder="1" applyAlignment="1" applyProtection="1">
      <alignment horizontal="center" vertical="center" shrinkToFit="1"/>
      <protection locked="0"/>
    </xf>
    <xf numFmtId="0" fontId="11" fillId="0" borderId="0" xfId="1" applyFont="1">
      <alignment vertical="center"/>
    </xf>
    <xf numFmtId="0" fontId="10" fillId="0" borderId="0" xfId="1" applyFont="1" applyAlignment="1">
      <alignment horizontal="left" vertical="top" shrinkToFit="1"/>
    </xf>
    <xf numFmtId="0" fontId="69" fillId="0" borderId="0" xfId="8" applyFont="1">
      <alignment vertical="center"/>
    </xf>
    <xf numFmtId="0" fontId="68" fillId="0" borderId="0" xfId="8">
      <alignment vertical="center"/>
    </xf>
    <xf numFmtId="0" fontId="69" fillId="0" borderId="4" xfId="8" applyFont="1" applyBorder="1">
      <alignment vertical="center"/>
    </xf>
    <xf numFmtId="0" fontId="69" fillId="0" borderId="12" xfId="8" applyFont="1" applyBorder="1">
      <alignment vertical="center"/>
    </xf>
    <xf numFmtId="0" fontId="69" fillId="0" borderId="13" xfId="8" applyFont="1" applyBorder="1">
      <alignment vertical="center"/>
    </xf>
    <xf numFmtId="0" fontId="69" fillId="0" borderId="66" xfId="8" applyFont="1" applyBorder="1">
      <alignment vertical="center"/>
    </xf>
    <xf numFmtId="0" fontId="69" fillId="0" borderId="153" xfId="8" applyFont="1" applyBorder="1">
      <alignment vertical="center"/>
    </xf>
    <xf numFmtId="0" fontId="69" fillId="0" borderId="8" xfId="8" applyFont="1" applyBorder="1">
      <alignment vertical="center"/>
    </xf>
    <xf numFmtId="0" fontId="69" fillId="0" borderId="0" xfId="8" applyFont="1" applyAlignment="1">
      <alignment horizontal="right" vertical="center"/>
    </xf>
    <xf numFmtId="182" fontId="69" fillId="0" borderId="0" xfId="8" applyNumberFormat="1" applyFont="1" applyAlignment="1" applyProtection="1">
      <alignment horizontal="left" vertical="center"/>
      <protection locked="0"/>
    </xf>
    <xf numFmtId="0" fontId="69" fillId="0" borderId="0" xfId="8" applyFont="1" applyAlignment="1">
      <alignment horizontal="left" vertical="center" shrinkToFit="1"/>
    </xf>
    <xf numFmtId="0" fontId="69" fillId="0" borderId="8" xfId="8" applyFont="1" applyBorder="1" applyAlignment="1">
      <alignment horizontal="left" vertical="center" shrinkToFit="1"/>
    </xf>
    <xf numFmtId="14" fontId="68" fillId="0" borderId="0" xfId="8" applyNumberFormat="1">
      <alignment vertical="center"/>
    </xf>
    <xf numFmtId="0" fontId="69" fillId="0" borderId="0" xfId="8" applyFont="1" applyAlignment="1">
      <alignment horizontal="left" vertical="center"/>
    </xf>
    <xf numFmtId="183" fontId="68" fillId="0" borderId="0" xfId="8" applyNumberFormat="1">
      <alignment vertical="center"/>
    </xf>
    <xf numFmtId="184" fontId="68" fillId="0" borderId="0" xfId="8" applyNumberFormat="1">
      <alignment vertical="center"/>
    </xf>
    <xf numFmtId="178" fontId="73" fillId="0" borderId="171" xfId="8" applyNumberFormat="1" applyFont="1" applyBorder="1" applyProtection="1">
      <alignment vertical="center"/>
      <protection locked="0"/>
    </xf>
    <xf numFmtId="178" fontId="73" fillId="0" borderId="181" xfId="8" applyNumberFormat="1" applyFont="1" applyBorder="1" applyAlignment="1">
      <alignment vertical="top" wrapText="1"/>
    </xf>
    <xf numFmtId="181" fontId="68" fillId="0" borderId="0" xfId="8" applyNumberFormat="1">
      <alignment vertical="center"/>
    </xf>
    <xf numFmtId="178" fontId="73" fillId="0" borderId="0" xfId="8" applyNumberFormat="1" applyFont="1">
      <alignment vertical="center"/>
    </xf>
    <xf numFmtId="178" fontId="73" fillId="0" borderId="182" xfId="8" applyNumberFormat="1" applyFont="1" applyBorder="1">
      <alignment vertical="center"/>
    </xf>
    <xf numFmtId="178" fontId="73" fillId="0" borderId="179" xfId="8" applyNumberFormat="1" applyFont="1" applyBorder="1" applyProtection="1">
      <alignment vertical="center"/>
      <protection locked="0"/>
    </xf>
    <xf numFmtId="178" fontId="73" fillId="0" borderId="182" xfId="8" applyNumberFormat="1" applyFont="1" applyBorder="1" applyAlignment="1">
      <alignment vertical="top"/>
    </xf>
    <xf numFmtId="178" fontId="73" fillId="0" borderId="175" xfId="8" applyNumberFormat="1" applyFont="1" applyBorder="1" applyProtection="1">
      <alignment vertical="center"/>
      <protection locked="0"/>
    </xf>
    <xf numFmtId="178" fontId="73" fillId="0" borderId="183" xfId="8" applyNumberFormat="1" applyFont="1" applyBorder="1" applyAlignment="1">
      <alignment vertical="top"/>
    </xf>
    <xf numFmtId="185" fontId="68" fillId="0" borderId="0" xfId="8" applyNumberFormat="1">
      <alignment vertical="center"/>
    </xf>
    <xf numFmtId="0" fontId="69" fillId="0" borderId="171" xfId="8" applyFont="1" applyBorder="1" applyAlignment="1">
      <alignment horizontal="center" vertical="center"/>
    </xf>
    <xf numFmtId="0" fontId="69" fillId="0" borderId="179" xfId="8" applyFont="1" applyBorder="1" applyAlignment="1">
      <alignment horizontal="center" vertical="center"/>
    </xf>
    <xf numFmtId="0" fontId="69" fillId="0" borderId="175" xfId="8" applyFont="1" applyBorder="1" applyAlignment="1">
      <alignment horizontal="center" vertical="center"/>
    </xf>
    <xf numFmtId="0" fontId="69" fillId="0" borderId="0" xfId="8" applyFont="1" applyAlignment="1" applyProtection="1">
      <alignment vertical="top" shrinkToFit="1"/>
      <protection locked="0"/>
    </xf>
    <xf numFmtId="0" fontId="69" fillId="0" borderId="8" xfId="8" applyFont="1" applyBorder="1" applyAlignment="1" applyProtection="1">
      <alignment vertical="top" shrinkToFit="1"/>
      <protection locked="0"/>
    </xf>
    <xf numFmtId="0" fontId="79" fillId="0" borderId="21" xfId="8" applyFont="1" applyBorder="1" applyProtection="1">
      <alignment vertical="center"/>
      <protection locked="0"/>
    </xf>
    <xf numFmtId="0" fontId="69" fillId="0" borderId="21" xfId="8" applyFont="1" applyBorder="1" applyProtection="1">
      <alignment vertical="center"/>
      <protection locked="0"/>
    </xf>
    <xf numFmtId="0" fontId="79" fillId="0" borderId="26" xfId="8" applyFont="1" applyBorder="1" applyProtection="1">
      <alignment vertical="center"/>
      <protection locked="0"/>
    </xf>
    <xf numFmtId="0" fontId="69" fillId="0" borderId="26"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73" fillId="0" borderId="171" xfId="8" applyNumberFormat="1" applyFont="1" applyBorder="1">
      <alignment vertical="center"/>
    </xf>
    <xf numFmtId="178" fontId="73" fillId="0" borderId="21" xfId="8" applyNumberFormat="1" applyFont="1" applyBorder="1">
      <alignment vertical="center"/>
    </xf>
    <xf numFmtId="178" fontId="73" fillId="0" borderId="181" xfId="8" applyNumberFormat="1" applyFont="1" applyBorder="1">
      <alignment vertical="center"/>
    </xf>
    <xf numFmtId="178" fontId="73" fillId="0" borderId="175" xfId="8" applyNumberFormat="1" applyFont="1" applyBorder="1">
      <alignment vertical="center"/>
    </xf>
    <xf numFmtId="178" fontId="73" fillId="0" borderId="26" xfId="8" applyNumberFormat="1" applyFont="1" applyBorder="1">
      <alignment vertical="center"/>
    </xf>
    <xf numFmtId="178" fontId="73" fillId="0" borderId="183" xfId="8" applyNumberFormat="1" applyFont="1" applyBorder="1">
      <alignment vertical="center"/>
    </xf>
    <xf numFmtId="178" fontId="73" fillId="0" borderId="0" xfId="8" applyNumberFormat="1" applyFont="1" applyAlignment="1">
      <alignment horizontal="center" vertical="center"/>
    </xf>
    <xf numFmtId="0" fontId="10" fillId="4" borderId="0" xfId="1" applyFont="1" applyFill="1">
      <alignment vertical="center"/>
    </xf>
    <xf numFmtId="0" fontId="10" fillId="4" borderId="0" xfId="1" applyFont="1" applyFill="1" applyAlignment="1">
      <alignment horizontal="center" vertical="center"/>
    </xf>
    <xf numFmtId="0" fontId="22" fillId="4" borderId="0" xfId="1" applyFont="1" applyFill="1" applyAlignment="1">
      <alignment horizontal="center" vertical="center"/>
    </xf>
    <xf numFmtId="178" fontId="80" fillId="0" borderId="0" xfId="8" applyNumberFormat="1" applyFont="1">
      <alignment vertical="center"/>
    </xf>
    <xf numFmtId="178" fontId="80" fillId="0" borderId="182" xfId="8" applyNumberFormat="1" applyFont="1" applyBorder="1">
      <alignment vertical="center"/>
    </xf>
    <xf numFmtId="178" fontId="80" fillId="0" borderId="179" xfId="8" applyNumberFormat="1" applyFont="1" applyBorder="1" applyAlignment="1">
      <alignment horizontal="right" vertical="center"/>
    </xf>
    <xf numFmtId="178" fontId="73" fillId="0" borderId="179" xfId="8" applyNumberFormat="1" applyFont="1" applyBorder="1" applyAlignment="1">
      <alignment horizontal="right" vertical="center"/>
    </xf>
    <xf numFmtId="178" fontId="80" fillId="0" borderId="0" xfId="8" applyNumberFormat="1" applyFont="1" applyAlignment="1">
      <alignment horizontal="center" vertical="center"/>
    </xf>
    <xf numFmtId="177" fontId="69" fillId="0" borderId="21" xfId="8" applyNumberFormat="1" applyFont="1" applyBorder="1" applyAlignment="1">
      <alignment vertical="center" shrinkToFit="1"/>
    </xf>
    <xf numFmtId="177" fontId="69" fillId="0" borderId="26" xfId="8" applyNumberFormat="1" applyFont="1" applyBorder="1" applyAlignment="1">
      <alignment vertical="center" shrinkToFit="1"/>
    </xf>
    <xf numFmtId="0" fontId="68" fillId="0" borderId="153" xfId="8" applyBorder="1">
      <alignment vertical="center"/>
    </xf>
    <xf numFmtId="0" fontId="13" fillId="0" borderId="53" xfId="1" applyFont="1" applyBorder="1" applyAlignment="1" applyProtection="1">
      <alignment horizontal="center" vertical="center"/>
      <protection locked="0"/>
    </xf>
    <xf numFmtId="0" fontId="13" fillId="0" borderId="49" xfId="1" applyFont="1" applyBorder="1" applyAlignment="1" applyProtection="1">
      <alignment horizontal="center" vertical="center"/>
      <protection locked="0"/>
    </xf>
    <xf numFmtId="0" fontId="81" fillId="0" borderId="0" xfId="1" applyFont="1">
      <alignment vertical="center"/>
    </xf>
    <xf numFmtId="0" fontId="4" fillId="3" borderId="0" xfId="1" applyFont="1" applyFill="1">
      <alignment vertical="center"/>
    </xf>
    <xf numFmtId="0" fontId="10" fillId="3" borderId="50"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56" xfId="1" applyFont="1" applyFill="1" applyBorder="1" applyAlignment="1">
      <alignment horizontal="center" vertical="center"/>
    </xf>
    <xf numFmtId="0" fontId="11" fillId="3" borderId="57" xfId="1" applyFont="1" applyFill="1" applyBorder="1" applyAlignment="1">
      <alignment horizontal="center" vertical="center"/>
    </xf>
    <xf numFmtId="0" fontId="10" fillId="3" borderId="168" xfId="1" applyFont="1" applyFill="1" applyBorder="1" applyAlignment="1">
      <alignment horizontal="center" vertical="center" wrapText="1"/>
    </xf>
    <xf numFmtId="0" fontId="10" fillId="3" borderId="53" xfId="1" applyFont="1" applyFill="1" applyBorder="1" applyAlignment="1">
      <alignment horizontal="center" vertical="center" shrinkToFit="1"/>
    </xf>
    <xf numFmtId="0" fontId="11" fillId="3" borderId="5" xfId="1" applyFont="1" applyFill="1" applyBorder="1" applyAlignment="1">
      <alignment horizontal="center" vertical="center"/>
    </xf>
    <xf numFmtId="0" fontId="13" fillId="3" borderId="7" xfId="1" applyFont="1" applyFill="1" applyBorder="1" applyAlignment="1">
      <alignment vertical="center" shrinkToFit="1"/>
    </xf>
    <xf numFmtId="0" fontId="13" fillId="3" borderId="60" xfId="1" applyFont="1" applyFill="1" applyBorder="1" applyAlignment="1">
      <alignment horizontal="center" vertical="center" shrinkToFit="1"/>
    </xf>
    <xf numFmtId="0" fontId="13" fillId="3" borderId="15" xfId="1" applyFont="1" applyFill="1" applyBorder="1" applyAlignment="1">
      <alignment vertical="center" shrinkToFit="1"/>
    </xf>
    <xf numFmtId="0" fontId="13" fillId="3" borderId="14" xfId="1" applyFont="1" applyFill="1" applyBorder="1" applyAlignment="1">
      <alignment horizontal="center" vertical="center" shrinkToFit="1"/>
    </xf>
    <xf numFmtId="0" fontId="13" fillId="3" borderId="39" xfId="1" applyFont="1" applyFill="1" applyBorder="1" applyAlignment="1">
      <alignment horizontal="center" vertical="center" shrinkToFit="1"/>
    </xf>
    <xf numFmtId="0" fontId="13" fillId="3" borderId="38" xfId="1" applyFont="1" applyFill="1" applyBorder="1" applyAlignment="1">
      <alignment vertical="center" shrinkToFit="1"/>
    </xf>
    <xf numFmtId="0" fontId="4" fillId="3" borderId="60" xfId="1" applyFont="1" applyFill="1" applyBorder="1" applyAlignment="1">
      <alignment horizontal="center" vertical="center" wrapText="1" shrinkToFit="1"/>
    </xf>
    <xf numFmtId="0" fontId="4" fillId="3" borderId="43" xfId="1" applyFont="1" applyFill="1" applyBorder="1" applyAlignment="1">
      <alignment horizontal="center" vertical="center" wrapText="1" shrinkToFit="1"/>
    </xf>
    <xf numFmtId="0" fontId="13" fillId="3" borderId="43" xfId="1" applyFont="1" applyFill="1" applyBorder="1" applyAlignment="1">
      <alignment vertical="center" shrinkToFit="1"/>
    </xf>
    <xf numFmtId="0" fontId="13" fillId="3" borderId="41" xfId="1" applyFont="1" applyFill="1" applyBorder="1" applyAlignment="1">
      <alignment horizontal="center" vertical="center" shrinkToFit="1"/>
    </xf>
    <xf numFmtId="0" fontId="13" fillId="3" borderId="42"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10" fillId="3" borderId="36" xfId="1" applyFont="1" applyFill="1" applyBorder="1" applyAlignment="1">
      <alignment vertical="center" shrinkToFit="1"/>
    </xf>
    <xf numFmtId="0" fontId="10" fillId="3" borderId="36" xfId="1" applyFont="1" applyFill="1" applyBorder="1" applyAlignment="1">
      <alignment horizontal="center" vertical="center" shrinkToFit="1"/>
    </xf>
    <xf numFmtId="0" fontId="7" fillId="3" borderId="33" xfId="1" applyFont="1" applyFill="1" applyBorder="1" applyAlignment="1">
      <alignment vertical="center" shrinkToFit="1"/>
    </xf>
    <xf numFmtId="0" fontId="4" fillId="3" borderId="0" xfId="1" applyFont="1" applyFill="1" applyProtection="1">
      <alignment vertical="center"/>
      <protection locked="0"/>
    </xf>
    <xf numFmtId="0" fontId="69" fillId="0" borderId="26" xfId="8" applyFont="1" applyBorder="1" applyAlignment="1">
      <alignment horizontal="centerContinuous" vertical="center"/>
    </xf>
    <xf numFmtId="0" fontId="69" fillId="0" borderId="26" xfId="8" applyFont="1" applyBorder="1" applyAlignment="1">
      <alignment horizontal="right" vertical="center"/>
    </xf>
    <xf numFmtId="187" fontId="69" fillId="0" borderId="26" xfId="8" applyNumberFormat="1" applyFont="1" applyBorder="1" applyAlignment="1">
      <alignment horizontal="left" vertical="center"/>
    </xf>
    <xf numFmtId="0" fontId="69" fillId="0" borderId="26" xfId="8" applyFont="1" applyBorder="1">
      <alignment vertical="center"/>
    </xf>
    <xf numFmtId="182" fontId="69" fillId="0" borderId="0" xfId="8" applyNumberFormat="1" applyFont="1" applyAlignment="1">
      <alignment horizontal="left" vertical="center"/>
    </xf>
    <xf numFmtId="178" fontId="69" fillId="0" borderId="0" xfId="8" applyNumberFormat="1" applyFont="1" applyAlignment="1">
      <alignment horizontal="left" vertical="center" shrinkToFit="1"/>
    </xf>
    <xf numFmtId="178" fontId="69" fillId="0" borderId="8" xfId="8" applyNumberFormat="1" applyFont="1" applyBorder="1" applyAlignment="1">
      <alignment horizontal="left" vertical="center" shrinkToFit="1"/>
    </xf>
    <xf numFmtId="0" fontId="69" fillId="0" borderId="21" xfId="8" applyFont="1" applyBorder="1" applyAlignment="1">
      <alignment vertical="center" wrapText="1"/>
    </xf>
    <xf numFmtId="0" fontId="69" fillId="0" borderId="26" xfId="8" applyFont="1" applyBorder="1" applyAlignment="1">
      <alignment vertical="center" wrapText="1"/>
    </xf>
    <xf numFmtId="0" fontId="69" fillId="0" borderId="171" xfId="8" applyFont="1" applyBorder="1">
      <alignment vertical="center"/>
    </xf>
    <xf numFmtId="0" fontId="69" fillId="0" borderId="179" xfId="8" applyFont="1" applyBorder="1">
      <alignment vertical="center"/>
    </xf>
    <xf numFmtId="0" fontId="69" fillId="0" borderId="175" xfId="8" applyFont="1" applyBorder="1">
      <alignment vertical="center"/>
    </xf>
    <xf numFmtId="178" fontId="73" fillId="0" borderId="179" xfId="8" applyNumberFormat="1" applyFont="1" applyBorder="1">
      <alignment vertical="center"/>
    </xf>
    <xf numFmtId="0" fontId="69" fillId="0" borderId="21" xfId="8" applyFont="1" applyBorder="1">
      <alignment vertical="center"/>
    </xf>
    <xf numFmtId="14" fontId="4" fillId="0" borderId="0" xfId="1" applyNumberFormat="1" applyFont="1" applyAlignment="1">
      <alignment horizontal="left" vertical="center"/>
    </xf>
    <xf numFmtId="179" fontId="68" fillId="0" borderId="0" xfId="8" applyNumberFormat="1">
      <alignment vertical="center"/>
    </xf>
    <xf numFmtId="183" fontId="68" fillId="0" borderId="0" xfId="8" applyNumberFormat="1" applyAlignment="1">
      <alignment horizontal="center" vertical="center"/>
    </xf>
    <xf numFmtId="49" fontId="69" fillId="0" borderId="0" xfId="8" applyNumberFormat="1" applyFont="1" applyAlignment="1">
      <alignment horizontal="left" vertical="center"/>
    </xf>
    <xf numFmtId="0" fontId="69" fillId="0" borderId="0" xfId="8" applyFont="1" applyAlignment="1">
      <alignment vertical="center" wrapText="1"/>
    </xf>
    <xf numFmtId="0" fontId="25" fillId="0" borderId="1" xfId="0" applyFont="1" applyBorder="1" applyAlignment="1" applyProtection="1">
      <alignment horizontal="center" vertical="center" shrinkToFit="1"/>
      <protection locked="0"/>
    </xf>
    <xf numFmtId="180" fontId="25" fillId="0" borderId="1" xfId="0" applyNumberFormat="1" applyFont="1" applyBorder="1" applyAlignment="1" applyProtection="1">
      <alignment vertical="center" shrinkToFit="1"/>
      <protection locked="0"/>
    </xf>
    <xf numFmtId="0" fontId="25" fillId="0" borderId="54" xfId="0" applyFont="1" applyBorder="1" applyAlignment="1" applyProtection="1">
      <alignment horizontal="center" vertical="center" shrinkToFit="1"/>
      <protection locked="0"/>
    </xf>
    <xf numFmtId="180" fontId="25" fillId="0" borderId="54" xfId="0" applyNumberFormat="1" applyFont="1" applyBorder="1" applyAlignment="1" applyProtection="1">
      <alignment vertical="center" shrinkToFit="1"/>
      <protection locked="0"/>
    </xf>
    <xf numFmtId="0" fontId="25" fillId="0" borderId="16" xfId="0" applyFont="1" applyBorder="1" applyAlignment="1" applyProtection="1">
      <alignment vertical="center" shrinkToFit="1"/>
      <protection locked="0"/>
    </xf>
    <xf numFmtId="0" fontId="25" fillId="0" borderId="14" xfId="0" applyFont="1" applyBorder="1" applyAlignment="1" applyProtection="1">
      <alignment vertical="center" shrinkToFit="1"/>
      <protection locked="0"/>
    </xf>
    <xf numFmtId="177" fontId="69" fillId="0" borderId="0" xfId="8" applyNumberFormat="1" applyFont="1" applyAlignment="1">
      <alignment vertical="center" shrinkToFit="1"/>
    </xf>
    <xf numFmtId="0" fontId="79" fillId="0" borderId="0" xfId="8" applyFont="1" applyProtection="1">
      <alignment vertical="center"/>
      <protection locked="0"/>
    </xf>
    <xf numFmtId="0" fontId="69" fillId="0" borderId="0" xfId="8" applyFont="1" applyProtection="1">
      <alignment vertical="center"/>
      <protection locked="0"/>
    </xf>
    <xf numFmtId="20" fontId="0" fillId="0" borderId="0" xfId="0" applyNumberFormat="1">
      <alignment vertical="center"/>
    </xf>
    <xf numFmtId="0" fontId="10" fillId="3" borderId="61"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32"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10"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105" xfId="1" applyFont="1" applyFill="1" applyBorder="1" applyAlignment="1">
      <alignment horizontal="center" vertical="center" shrinkToFit="1"/>
    </xf>
    <xf numFmtId="0" fontId="14" fillId="0" borderId="10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105" xfId="1" applyFont="1" applyBorder="1" applyAlignment="1" applyProtection="1">
      <alignment horizontal="center" vertical="center" shrinkToFit="1"/>
      <protection locked="0"/>
    </xf>
    <xf numFmtId="0" fontId="14" fillId="0" borderId="44" xfId="1" applyFont="1" applyBorder="1" applyAlignment="1" applyProtection="1">
      <alignment horizontal="center" vertical="center" shrinkToFit="1"/>
      <protection locked="0"/>
    </xf>
    <xf numFmtId="0" fontId="14" fillId="0" borderId="43" xfId="1" applyFont="1" applyBorder="1" applyAlignment="1" applyProtection="1">
      <alignment horizontal="center" vertical="center" shrinkToFit="1"/>
      <protection locked="0"/>
    </xf>
    <xf numFmtId="0" fontId="14" fillId="0" borderId="46" xfId="1" applyFont="1" applyBorder="1" applyAlignment="1" applyProtection="1">
      <alignment horizontal="center" vertical="center" shrinkToFit="1"/>
      <protection locked="0"/>
    </xf>
    <xf numFmtId="0" fontId="12" fillId="3" borderId="61"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8" xfId="1" applyFont="1" applyFill="1" applyBorder="1" applyAlignment="1">
      <alignment horizontal="center" vertical="center" shrinkToFit="1"/>
    </xf>
    <xf numFmtId="188" fontId="10" fillId="0" borderId="10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66" xfId="1" applyNumberFormat="1" applyFont="1" applyBorder="1" applyAlignment="1" applyProtection="1">
      <alignment horizontal="center" vertical="center" shrinkToFit="1"/>
      <protection locked="0"/>
    </xf>
    <xf numFmtId="0" fontId="12" fillId="0" borderId="39"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8" xfId="1" applyFont="1" applyBorder="1" applyAlignment="1" applyProtection="1">
      <alignment horizontal="center" vertical="center" shrinkToFit="1"/>
      <protection locked="0"/>
    </xf>
    <xf numFmtId="0" fontId="10" fillId="3" borderId="55" xfId="1" applyFont="1" applyFill="1" applyBorder="1" applyAlignment="1">
      <alignment horizontal="center" vertical="center" shrinkToFit="1"/>
    </xf>
    <xf numFmtId="0" fontId="10" fillId="3" borderId="51" xfId="1" applyFont="1" applyFill="1" applyBorder="1" applyAlignment="1">
      <alignment horizontal="center" vertical="center" shrinkToFit="1"/>
    </xf>
    <xf numFmtId="0" fontId="10" fillId="4" borderId="0" xfId="1" applyFont="1" applyFill="1" applyAlignment="1">
      <alignment horizontal="center" vertical="center"/>
    </xf>
    <xf numFmtId="0" fontId="10" fillId="0" borderId="0" xfId="1" applyFont="1" applyAlignment="1">
      <alignment horizontal="center" vertical="center"/>
    </xf>
    <xf numFmtId="0" fontId="22" fillId="0" borderId="0" xfId="1" applyFont="1" applyAlignment="1">
      <alignment horizontal="center" vertical="center"/>
    </xf>
    <xf numFmtId="0" fontId="64" fillId="0" borderId="39" xfId="5" applyBorder="1" applyAlignment="1" applyProtection="1">
      <alignment horizontal="center" vertical="center" shrinkToFit="1"/>
      <protection locked="0"/>
    </xf>
    <xf numFmtId="0" fontId="64" fillId="0" borderId="2" xfId="5" applyBorder="1" applyAlignment="1" applyProtection="1">
      <alignment horizontal="center" vertical="center" shrinkToFit="1"/>
      <protection locked="0"/>
    </xf>
    <xf numFmtId="0" fontId="64" fillId="0" borderId="104" xfId="5" applyBorder="1" applyAlignment="1" applyProtection="1">
      <alignment horizontal="center" vertical="center" shrinkToFit="1"/>
      <protection locked="0"/>
    </xf>
    <xf numFmtId="0" fontId="64" fillId="0" borderId="4" xfId="5" applyBorder="1" applyAlignment="1" applyProtection="1">
      <alignment horizontal="center" vertical="center" shrinkToFit="1"/>
      <protection locked="0"/>
    </xf>
    <xf numFmtId="179" fontId="11" fillId="0" borderId="0" xfId="1" applyNumberFormat="1" applyFont="1" applyAlignment="1">
      <alignment horizontal="right" vertical="center" shrinkToFit="1"/>
    </xf>
    <xf numFmtId="0" fontId="18" fillId="0" borderId="0" xfId="1" applyFont="1" applyAlignment="1">
      <alignment horizontal="left" vertical="center" wrapText="1"/>
    </xf>
    <xf numFmtId="0" fontId="18" fillId="0" borderId="0" xfId="1" applyFont="1" applyAlignment="1">
      <alignment horizontal="left" vertical="center"/>
    </xf>
    <xf numFmtId="0" fontId="18" fillId="0" borderId="0" xfId="1" applyFont="1" applyAlignment="1">
      <alignment horizontal="center" vertical="center"/>
    </xf>
    <xf numFmtId="0" fontId="10" fillId="3" borderId="48" xfId="1" applyFont="1" applyFill="1" applyBorder="1" applyAlignment="1">
      <alignment horizontal="center" vertical="center" shrinkToFit="1"/>
    </xf>
    <xf numFmtId="0" fontId="10" fillId="3" borderId="49" xfId="1" applyFont="1" applyFill="1" applyBorder="1" applyAlignment="1">
      <alignment horizontal="center" vertical="center" shrinkToFit="1"/>
    </xf>
    <xf numFmtId="0" fontId="10" fillId="3" borderId="50" xfId="1" applyFont="1" applyFill="1" applyBorder="1" applyAlignment="1">
      <alignment horizontal="center" vertical="center" shrinkToFit="1"/>
    </xf>
    <xf numFmtId="0" fontId="10" fillId="0" borderId="23" xfId="1" applyFont="1" applyBorder="1" applyAlignment="1" applyProtection="1">
      <alignment horizontal="left" vertical="center" shrinkToFit="1"/>
      <protection locked="0"/>
    </xf>
    <xf numFmtId="0" fontId="10" fillId="0" borderId="25" xfId="1" applyFont="1" applyBorder="1" applyAlignment="1" applyProtection="1">
      <alignment horizontal="left" vertical="center" shrinkToFit="1"/>
      <protection locked="0"/>
    </xf>
    <xf numFmtId="0" fontId="10" fillId="0" borderId="24" xfId="1" applyFont="1" applyBorder="1" applyAlignment="1" applyProtection="1">
      <alignment horizontal="left" vertical="center" shrinkToFit="1"/>
      <protection locked="0"/>
    </xf>
    <xf numFmtId="0" fontId="13" fillId="3" borderId="101" xfId="1" applyFont="1" applyFill="1" applyBorder="1" applyAlignment="1">
      <alignment horizontal="center" vertical="center"/>
    </xf>
    <xf numFmtId="0" fontId="13" fillId="3" borderId="37" xfId="1" applyFont="1" applyFill="1" applyBorder="1" applyAlignment="1">
      <alignment horizontal="center" vertical="center"/>
    </xf>
    <xf numFmtId="0" fontId="13" fillId="3" borderId="46" xfId="1" applyFont="1" applyFill="1" applyBorder="1" applyAlignment="1">
      <alignment horizontal="center" vertical="center"/>
    </xf>
    <xf numFmtId="0" fontId="31" fillId="0" borderId="13" xfId="1" applyFont="1" applyBorder="1" applyAlignment="1" applyProtection="1">
      <alignment horizontal="center" vertical="center"/>
      <protection locked="0"/>
    </xf>
    <xf numFmtId="0" fontId="31" fillId="0" borderId="0" xfId="1" applyFont="1" applyAlignment="1" applyProtection="1">
      <alignment horizontal="center" vertical="center"/>
      <protection locked="0"/>
    </xf>
    <xf numFmtId="0" fontId="31" fillId="0" borderId="43" xfId="1" applyFont="1" applyBorder="1" applyAlignment="1" applyProtection="1">
      <alignment horizontal="center" vertical="center"/>
      <protection locked="0"/>
    </xf>
    <xf numFmtId="0" fontId="30" fillId="3" borderId="12" xfId="1" applyFont="1" applyFill="1" applyBorder="1" applyAlignment="1">
      <alignment horizontal="center" vertical="center"/>
    </xf>
    <xf numFmtId="0" fontId="30" fillId="3" borderId="153" xfId="1" applyFont="1" applyFill="1" applyBorder="1" applyAlignment="1">
      <alignment horizontal="center" vertical="center"/>
    </xf>
    <xf numFmtId="0" fontId="30" fillId="3" borderId="141" xfId="1" applyFont="1" applyFill="1" applyBorder="1" applyAlignment="1">
      <alignment horizontal="center" vertical="center"/>
    </xf>
    <xf numFmtId="0" fontId="11" fillId="3" borderId="48" xfId="1" applyFont="1" applyFill="1" applyBorder="1" applyAlignment="1" applyProtection="1">
      <alignment horizontal="center" vertical="center"/>
      <protection hidden="1"/>
    </xf>
    <xf numFmtId="0" fontId="11" fillId="3" borderId="49" xfId="1" applyFont="1" applyFill="1" applyBorder="1" applyAlignment="1" applyProtection="1">
      <alignment horizontal="center" vertical="center"/>
      <protection hidden="1"/>
    </xf>
    <xf numFmtId="0" fontId="11" fillId="3" borderId="56" xfId="1" applyFont="1" applyFill="1" applyBorder="1" applyAlignment="1" applyProtection="1">
      <alignment horizontal="center" vertical="center"/>
      <protection hidden="1"/>
    </xf>
    <xf numFmtId="0" fontId="31" fillId="0" borderId="99" xfId="1" applyFont="1" applyBorder="1" applyAlignment="1" applyProtection="1">
      <alignment horizontal="center" vertical="center"/>
      <protection locked="0"/>
    </xf>
    <xf numFmtId="0" fontId="31" fillId="0" borderId="51" xfId="1" applyFont="1" applyBorder="1" applyAlignment="1" applyProtection="1">
      <alignment horizontal="center" vertical="center"/>
      <protection locked="0"/>
    </xf>
    <xf numFmtId="0" fontId="31" fillId="0" borderId="58" xfId="1" applyFont="1" applyBorder="1" applyAlignment="1" applyProtection="1">
      <alignment horizontal="center" vertical="center"/>
      <protection locked="0"/>
    </xf>
    <xf numFmtId="0" fontId="10" fillId="3" borderId="152" xfId="1" applyFont="1" applyFill="1" applyBorder="1" applyAlignment="1">
      <alignment horizontal="center" vertical="center"/>
    </xf>
    <xf numFmtId="0" fontId="10" fillId="3" borderId="11" xfId="1" applyFont="1" applyFill="1" applyBorder="1" applyAlignment="1">
      <alignment horizontal="center" vertical="center"/>
    </xf>
    <xf numFmtId="0" fontId="10" fillId="0" borderId="23"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0" fillId="0" borderId="24" xfId="1" applyFont="1" applyBorder="1" applyAlignment="1" applyProtection="1">
      <alignment horizontal="center" vertical="center" shrinkToFit="1"/>
      <protection locked="0"/>
    </xf>
    <xf numFmtId="0" fontId="5" fillId="3" borderId="39" xfId="1" applyFont="1" applyFill="1" applyBorder="1" applyAlignment="1">
      <alignment horizontal="left" vertical="center" wrapText="1" shrinkToFit="1"/>
    </xf>
    <xf numFmtId="0" fontId="5" fillId="3" borderId="2" xfId="1" applyFont="1" applyFill="1" applyBorder="1" applyAlignment="1">
      <alignment horizontal="left" vertical="center" shrinkToFit="1"/>
    </xf>
    <xf numFmtId="0" fontId="5" fillId="3" borderId="38" xfId="1" applyFont="1" applyFill="1" applyBorder="1" applyAlignment="1">
      <alignment horizontal="left" vertical="center" shrinkToFit="1"/>
    </xf>
    <xf numFmtId="0" fontId="5" fillId="3" borderId="45" xfId="1" applyFont="1" applyFill="1" applyBorder="1" applyAlignment="1">
      <alignment horizontal="left" vertical="center" shrinkToFit="1"/>
    </xf>
    <xf numFmtId="0" fontId="5" fillId="3" borderId="0" xfId="1" applyFont="1" applyFill="1" applyAlignment="1">
      <alignment horizontal="left" vertical="center" shrinkToFit="1"/>
    </xf>
    <xf numFmtId="0" fontId="5" fillId="3" borderId="37" xfId="1" applyFont="1" applyFill="1" applyBorder="1" applyAlignment="1">
      <alignment horizontal="left" vertical="center" shrinkToFit="1"/>
    </xf>
    <xf numFmtId="0" fontId="10" fillId="3" borderId="17" xfId="1" applyFont="1" applyFill="1" applyBorder="1" applyAlignment="1">
      <alignment horizontal="center" vertical="center" shrinkToFit="1"/>
    </xf>
    <xf numFmtId="0" fontId="10" fillId="3" borderId="3" xfId="1"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1" fillId="3" borderId="2" xfId="1" applyFont="1" applyFill="1" applyBorder="1" applyAlignment="1">
      <alignment horizontal="center" vertical="center" shrinkToFit="1"/>
    </xf>
    <xf numFmtId="178" fontId="11" fillId="3" borderId="40" xfId="1" applyNumberFormat="1" applyFont="1" applyFill="1" applyBorder="1" applyAlignment="1">
      <alignment horizontal="center" vertical="center" shrinkToFi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9" xfId="1" applyFont="1" applyFill="1" applyBorder="1" applyAlignment="1">
      <alignment horizontal="center" vertical="center"/>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3" xfId="1" applyFont="1" applyFill="1" applyBorder="1" applyAlignment="1">
      <alignment horizontal="center" vertical="center" shrinkToFit="1"/>
    </xf>
    <xf numFmtId="0" fontId="10" fillId="0" borderId="30"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0" fontId="10" fillId="0" borderId="28" xfId="1" applyFont="1" applyBorder="1" applyAlignment="1" applyProtection="1">
      <alignment horizontal="center" vertical="center" shrinkToFit="1"/>
      <protection locked="0"/>
    </xf>
    <xf numFmtId="0" fontId="10" fillId="3" borderId="39"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8" xfId="1" applyFont="1" applyFill="1" applyBorder="1" applyAlignment="1">
      <alignment horizontal="center" vertical="center" shrinkToFit="1"/>
    </xf>
    <xf numFmtId="0" fontId="10" fillId="3" borderId="45"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7" xfId="1" applyFont="1" applyFill="1" applyBorder="1" applyAlignment="1">
      <alignment horizontal="center" vertical="center" shrinkToFit="1"/>
    </xf>
    <xf numFmtId="0" fontId="10" fillId="3" borderId="47"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4"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43" xfId="1" applyFont="1" applyFill="1" applyBorder="1" applyAlignment="1">
      <alignment horizontal="center" vertical="center" shrinkToFit="1"/>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6" xfId="1" applyFont="1" applyFill="1" applyBorder="1" applyAlignment="1">
      <alignment horizontal="center" vertical="center" shrinkToFit="1"/>
    </xf>
    <xf numFmtId="0" fontId="23" fillId="0" borderId="0" xfId="1" applyFont="1" applyAlignment="1">
      <alignment horizontal="left" vertical="center"/>
    </xf>
    <xf numFmtId="0" fontId="21" fillId="0" borderId="1" xfId="1" applyFont="1" applyBorder="1" applyAlignment="1">
      <alignment horizontal="center" vertical="center"/>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10" fillId="0" borderId="30" xfId="1" applyFont="1" applyBorder="1" applyAlignment="1" applyProtection="1">
      <alignment horizontal="left" vertical="center" shrinkToFit="1"/>
      <protection locked="0"/>
    </xf>
    <xf numFmtId="0" fontId="10" fillId="0" borderId="29" xfId="1" applyFont="1" applyBorder="1" applyAlignment="1" applyProtection="1">
      <alignment horizontal="left" vertical="center" shrinkToFit="1"/>
      <protection locked="0"/>
    </xf>
    <xf numFmtId="0" fontId="10" fillId="0" borderId="28" xfId="1" applyFont="1" applyBorder="1" applyAlignment="1" applyProtection="1">
      <alignment horizontal="left" vertical="center" shrinkToFit="1"/>
      <protection locked="0"/>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36" xfId="1" applyFont="1" applyFill="1" applyBorder="1" applyAlignment="1">
      <alignment horizontal="center" vertical="center" shrinkToFit="1"/>
    </xf>
    <xf numFmtId="0" fontId="11" fillId="3" borderId="6" xfId="1" applyFont="1" applyFill="1" applyBorder="1" applyAlignment="1">
      <alignment horizontal="center" vertical="center"/>
    </xf>
    <xf numFmtId="0" fontId="15" fillId="0" borderId="53" xfId="1" applyFont="1" applyBorder="1" applyAlignment="1" applyProtection="1">
      <alignment horizontal="center" vertical="center" shrinkToFit="1"/>
      <protection locked="0"/>
    </xf>
    <xf numFmtId="0" fontId="15" fillId="0" borderId="49" xfId="1" applyFont="1" applyBorder="1" applyAlignment="1" applyProtection="1">
      <alignment horizontal="center" vertical="center" shrinkToFit="1"/>
      <protection locked="0"/>
    </xf>
    <xf numFmtId="0" fontId="15" fillId="0" borderId="50" xfId="1" applyFont="1" applyBorder="1" applyAlignment="1" applyProtection="1">
      <alignment horizontal="center" vertical="center" shrinkToFit="1"/>
      <protection locked="0"/>
    </xf>
    <xf numFmtId="0" fontId="15" fillId="0" borderId="53"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56" xfId="1" applyFont="1" applyBorder="1" applyAlignment="1" applyProtection="1">
      <alignment horizontal="left" vertical="center" shrinkToFit="1"/>
      <protection locked="0"/>
    </xf>
    <xf numFmtId="0" fontId="15" fillId="0" borderId="5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0" borderId="18" xfId="1" applyFont="1" applyBorder="1" applyAlignment="1" applyProtection="1">
      <alignment horizontal="left" vertical="center" shrinkToFit="1"/>
      <protection locked="0"/>
    </xf>
    <xf numFmtId="0" fontId="10" fillId="0" borderId="21"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18"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5" fillId="0" borderId="55" xfId="1" applyFont="1" applyBorder="1" applyAlignment="1" applyProtection="1">
      <alignment horizontal="left" vertical="center" shrinkToFit="1"/>
      <protection locked="0"/>
    </xf>
    <xf numFmtId="0" fontId="15" fillId="0" borderId="51" xfId="1" applyFont="1" applyBorder="1" applyAlignment="1" applyProtection="1">
      <alignment horizontal="left" vertical="center" shrinkToFit="1"/>
      <protection locked="0"/>
    </xf>
    <xf numFmtId="0" fontId="15" fillId="0" borderId="58" xfId="1" applyFont="1" applyBorder="1" applyAlignment="1" applyProtection="1">
      <alignment horizontal="left" vertical="center" shrinkToFit="1"/>
      <protection locked="0"/>
    </xf>
    <xf numFmtId="0" fontId="9" fillId="3" borderId="3" xfId="1" applyFont="1" applyFill="1" applyBorder="1" applyAlignment="1">
      <alignment horizontal="center" vertical="center" shrinkToFit="1"/>
    </xf>
    <xf numFmtId="0" fontId="9" fillId="3" borderId="33" xfId="1" applyFont="1" applyFill="1" applyBorder="1" applyAlignment="1">
      <alignment horizontal="center" vertical="center" shrinkToFit="1"/>
    </xf>
    <xf numFmtId="0" fontId="42" fillId="3" borderId="100" xfId="2"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01" xfId="0" applyBorder="1" applyAlignment="1">
      <alignment horizontal="center" vertical="center" wrapText="1" shrinkToFit="1"/>
    </xf>
    <xf numFmtId="0" fontId="0" fillId="0" borderId="45" xfId="0" applyBorder="1" applyAlignment="1">
      <alignment horizontal="center" vertical="center" wrapText="1" shrinkToFit="1"/>
    </xf>
    <xf numFmtId="0" fontId="0" fillId="0" borderId="0" xfId="0" applyAlignment="1">
      <alignment horizontal="center" vertical="center" wrapText="1" shrinkToFit="1"/>
    </xf>
    <xf numFmtId="0" fontId="0" fillId="0" borderId="37" xfId="0" applyBorder="1" applyAlignment="1">
      <alignment horizontal="center" vertical="center" wrapText="1" shrinkToFit="1"/>
    </xf>
    <xf numFmtId="0" fontId="0" fillId="0" borderId="10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05" xfId="0" applyBorder="1" applyAlignment="1">
      <alignment horizontal="center" vertical="center" wrapText="1" shrinkToFit="1"/>
    </xf>
    <xf numFmtId="0" fontId="52" fillId="3" borderId="96" xfId="2" applyFont="1" applyFill="1" applyBorder="1" applyAlignment="1">
      <alignment horizontal="center" vertical="center" wrapText="1"/>
    </xf>
    <xf numFmtId="0" fontId="0" fillId="0" borderId="97" xfId="0" applyBorder="1" applyAlignment="1">
      <alignment horizontal="center" vertical="center"/>
    </xf>
    <xf numFmtId="0" fontId="0" fillId="0" borderId="98" xfId="0" applyBorder="1" applyAlignment="1">
      <alignment horizontal="center" vertical="center"/>
    </xf>
    <xf numFmtId="0" fontId="34" fillId="0" borderId="141" xfId="2" applyFont="1" applyBorder="1" applyAlignment="1" applyProtection="1">
      <alignment horizontal="center" vertical="center" shrinkToFit="1"/>
      <protection locked="0"/>
    </xf>
    <xf numFmtId="0" fontId="34" fillId="0" borderId="43" xfId="2" applyFont="1" applyBorder="1" applyAlignment="1" applyProtection="1">
      <alignment horizontal="center" vertical="center" shrinkToFit="1"/>
      <protection locked="0"/>
    </xf>
    <xf numFmtId="0" fontId="34" fillId="0" borderId="99" xfId="2" applyFont="1" applyBorder="1" applyAlignment="1" applyProtection="1">
      <alignment horizontal="center" vertical="center" shrinkToFit="1"/>
      <protection locked="0"/>
    </xf>
    <xf numFmtId="0" fontId="34" fillId="0" borderId="51" xfId="2" applyFont="1" applyBorder="1" applyAlignment="1" applyProtection="1">
      <alignment horizontal="center" vertical="center" shrinkToFit="1"/>
      <protection locked="0"/>
    </xf>
    <xf numFmtId="0" fontId="57" fillId="3" borderId="127" xfId="2" applyFont="1" applyFill="1" applyBorder="1" applyAlignment="1">
      <alignment horizontal="center" vertical="center" shrinkToFit="1"/>
    </xf>
    <xf numFmtId="0" fontId="39" fillId="3" borderId="143" xfId="2" applyFont="1" applyFill="1" applyBorder="1" applyAlignment="1">
      <alignment horizontal="center" vertical="center" shrinkToFit="1"/>
    </xf>
    <xf numFmtId="0" fontId="39" fillId="3" borderId="144" xfId="2" applyFont="1" applyFill="1" applyBorder="1" applyAlignment="1">
      <alignment horizontal="center" vertical="center" shrinkToFit="1"/>
    </xf>
    <xf numFmtId="0" fontId="39" fillId="3" borderId="145" xfId="2" applyFont="1" applyFill="1" applyBorder="1" applyAlignment="1">
      <alignment horizontal="center" vertical="center" shrinkToFit="1"/>
    </xf>
    <xf numFmtId="177" fontId="39" fillId="0" borderId="150" xfId="2" applyNumberFormat="1" applyFont="1" applyBorder="1" applyAlignment="1" applyProtection="1">
      <alignment horizontal="center" vertical="center" shrinkToFit="1"/>
      <protection locked="0"/>
    </xf>
    <xf numFmtId="177" fontId="39" fillId="0" borderId="107" xfId="2" applyNumberFormat="1" applyFont="1" applyBorder="1" applyAlignment="1" applyProtection="1">
      <alignment horizontal="center" vertical="center" shrinkToFit="1"/>
      <protection locked="0"/>
    </xf>
    <xf numFmtId="177" fontId="39" fillId="0" borderId="108" xfId="2" applyNumberFormat="1" applyFont="1" applyBorder="1" applyAlignment="1" applyProtection="1">
      <alignment horizontal="center" vertical="center" shrinkToFit="1"/>
      <protection locked="0"/>
    </xf>
    <xf numFmtId="0" fontId="54" fillId="3" borderId="45" xfId="2" applyFont="1" applyFill="1" applyBorder="1" applyAlignment="1">
      <alignment horizontal="center" vertical="center" wrapText="1" shrinkToFit="1"/>
    </xf>
    <xf numFmtId="0" fontId="55" fillId="0" borderId="0" xfId="0" applyFont="1" applyAlignment="1">
      <alignment horizontal="center" vertical="center" wrapText="1" shrinkToFit="1"/>
    </xf>
    <xf numFmtId="0" fontId="55" fillId="0" borderId="37" xfId="0" applyFont="1" applyBorder="1" applyAlignment="1">
      <alignment horizontal="center" vertical="center" wrapText="1" shrinkToFit="1"/>
    </xf>
    <xf numFmtId="0" fontId="55" fillId="0" borderId="45" xfId="0" applyFont="1" applyBorder="1" applyAlignment="1">
      <alignment horizontal="center" vertical="center" wrapText="1" shrinkToFit="1"/>
    </xf>
    <xf numFmtId="0" fontId="55" fillId="0" borderId="104" xfId="0" applyFont="1" applyBorder="1" applyAlignment="1">
      <alignment horizontal="center" vertical="center" wrapText="1" shrinkToFit="1"/>
    </xf>
    <xf numFmtId="0" fontId="55" fillId="0" borderId="4" xfId="0" applyFont="1" applyBorder="1" applyAlignment="1">
      <alignment horizontal="center" vertical="center" wrapText="1" shrinkToFit="1"/>
    </xf>
    <xf numFmtId="0" fontId="55" fillId="0" borderId="105" xfId="0" applyFont="1" applyBorder="1" applyAlignment="1">
      <alignment horizontal="center" vertical="center" wrapText="1" shrinkToFit="1"/>
    </xf>
    <xf numFmtId="0" fontId="44" fillId="3" borderId="44" xfId="2" applyFont="1" applyFill="1" applyBorder="1" applyAlignment="1">
      <alignment horizontal="center" vertical="center" shrinkToFit="1"/>
    </xf>
    <xf numFmtId="0" fontId="44" fillId="3" borderId="43" xfId="2" applyFont="1" applyFill="1" applyBorder="1" applyAlignment="1">
      <alignment horizontal="center" vertical="center" shrinkToFit="1"/>
    </xf>
    <xf numFmtId="0" fontId="44" fillId="3" borderId="115" xfId="2" applyFont="1" applyFill="1" applyBorder="1" applyAlignment="1">
      <alignment horizontal="center" vertical="center" shrinkToFit="1"/>
    </xf>
    <xf numFmtId="0" fontId="34" fillId="0" borderId="48" xfId="2" applyFont="1" applyBorder="1" applyAlignment="1" applyProtection="1">
      <alignment horizontal="center" vertical="center" shrinkToFit="1"/>
      <protection locked="0"/>
    </xf>
    <xf numFmtId="0" fontId="34" fillId="0" borderId="49" xfId="2" applyFont="1" applyBorder="1" applyAlignment="1" applyProtection="1">
      <alignment horizontal="center" vertical="center" shrinkToFit="1"/>
      <protection locked="0"/>
    </xf>
    <xf numFmtId="0" fontId="34" fillId="0" borderId="60" xfId="2" applyFont="1" applyBorder="1" applyAlignment="1" applyProtection="1">
      <alignment horizontal="center" vertical="center" shrinkToFit="1"/>
      <protection locked="0"/>
    </xf>
    <xf numFmtId="0" fontId="34" fillId="0" borderId="16" xfId="2" applyFont="1" applyBorder="1" applyAlignment="1" applyProtection="1">
      <alignment horizontal="center" vertical="center" shrinkToFit="1"/>
      <protection locked="0"/>
    </xf>
    <xf numFmtId="0" fontId="57" fillId="3" borderId="116" xfId="2" applyFont="1" applyFill="1" applyBorder="1" applyAlignment="1">
      <alignment horizontal="center" vertical="center" shrinkToFit="1"/>
    </xf>
    <xf numFmtId="0" fontId="39" fillId="3" borderId="110" xfId="2" applyFont="1" applyFill="1" applyBorder="1" applyAlignment="1">
      <alignment horizontal="center" vertical="center" shrinkToFit="1"/>
    </xf>
    <xf numFmtId="0" fontId="39" fillId="3" borderId="111" xfId="2" applyFont="1" applyFill="1" applyBorder="1" applyAlignment="1">
      <alignment horizontal="center" vertical="center" shrinkToFit="1"/>
    </xf>
    <xf numFmtId="0" fontId="39" fillId="3" borderId="112" xfId="2" applyFont="1" applyFill="1" applyBorder="1" applyAlignment="1">
      <alignment horizontal="center" vertical="center" shrinkToFit="1"/>
    </xf>
    <xf numFmtId="177" fontId="39" fillId="0" borderId="117" xfId="2" applyNumberFormat="1" applyFont="1" applyBorder="1" applyAlignment="1" applyProtection="1">
      <alignment horizontal="center" vertical="center" shrinkToFit="1"/>
      <protection locked="0"/>
    </xf>
    <xf numFmtId="177" fontId="39" fillId="0" borderId="118" xfId="2" applyNumberFormat="1" applyFont="1" applyBorder="1" applyAlignment="1" applyProtection="1">
      <alignment horizontal="center" vertical="center" shrinkToFit="1"/>
      <protection locked="0"/>
    </xf>
    <xf numFmtId="177" fontId="39" fillId="0" borderId="119" xfId="2" applyNumberFormat="1" applyFont="1" applyBorder="1" applyAlignment="1" applyProtection="1">
      <alignment horizontal="center" vertical="center" shrinkToFit="1"/>
      <protection locked="0"/>
    </xf>
    <xf numFmtId="0" fontId="56" fillId="3" borderId="39" xfId="2" applyFont="1" applyFill="1" applyBorder="1" applyAlignment="1">
      <alignment horizontal="center" vertical="center" wrapText="1" shrinkToFit="1"/>
    </xf>
    <xf numFmtId="0" fontId="56" fillId="3" borderId="2" xfId="2" applyFont="1" applyFill="1" applyBorder="1" applyAlignment="1">
      <alignment horizontal="center" vertical="center" shrinkToFit="1"/>
    </xf>
    <xf numFmtId="0" fontId="56" fillId="3" borderId="59" xfId="2" applyFont="1" applyFill="1" applyBorder="1" applyAlignment="1">
      <alignment horizontal="center" vertical="center" shrinkToFit="1"/>
    </xf>
    <xf numFmtId="0" fontId="56" fillId="3" borderId="104" xfId="2" applyFont="1" applyFill="1" applyBorder="1" applyAlignment="1">
      <alignment horizontal="center" vertical="center" shrinkToFit="1"/>
    </xf>
    <xf numFmtId="0" fontId="56" fillId="3" borderId="4" xfId="2" applyFont="1" applyFill="1" applyBorder="1" applyAlignment="1">
      <alignment horizontal="center" vertical="center" shrinkToFit="1"/>
    </xf>
    <xf numFmtId="0" fontId="56" fillId="3" borderId="10" xfId="2" applyFont="1" applyFill="1" applyBorder="1" applyAlignment="1">
      <alignment horizontal="center" vertical="center" shrinkToFit="1"/>
    </xf>
    <xf numFmtId="0" fontId="42" fillId="0" borderId="67" xfId="2" applyFont="1" applyBorder="1" applyAlignment="1">
      <alignment horizontal="center" vertical="center"/>
    </xf>
    <xf numFmtId="0" fontId="42" fillId="0" borderId="65" xfId="2" applyFont="1" applyBorder="1" applyAlignment="1">
      <alignment horizontal="center" vertical="center"/>
    </xf>
    <xf numFmtId="0" fontId="42" fillId="0" borderId="68" xfId="2" applyFont="1" applyBorder="1" applyAlignment="1">
      <alignment horizontal="center" vertical="center"/>
    </xf>
    <xf numFmtId="0" fontId="42" fillId="0" borderId="71" xfId="2" applyFont="1" applyBorder="1" applyAlignment="1">
      <alignment horizontal="center" vertical="center"/>
    </xf>
    <xf numFmtId="0" fontId="42" fillId="0" borderId="72" xfId="2" applyFont="1" applyBorder="1" applyAlignment="1">
      <alignment horizontal="center" vertical="center"/>
    </xf>
    <xf numFmtId="0" fontId="42" fillId="0" borderId="73" xfId="2" applyFont="1" applyBorder="1" applyAlignment="1">
      <alignment horizontal="center" vertical="center"/>
    </xf>
    <xf numFmtId="0" fontId="43" fillId="0" borderId="69" xfId="2" applyFont="1" applyBorder="1" applyAlignment="1">
      <alignment horizontal="center" vertical="top"/>
    </xf>
    <xf numFmtId="0" fontId="43" fillId="0" borderId="70" xfId="2" applyFont="1" applyBorder="1" applyAlignment="1">
      <alignment horizontal="center" vertical="top"/>
    </xf>
    <xf numFmtId="0" fontId="43" fillId="0" borderId="74" xfId="2" applyFont="1" applyBorder="1" applyAlignment="1">
      <alignment horizontal="center" vertical="top"/>
    </xf>
    <xf numFmtId="0" fontId="43" fillId="0" borderId="75" xfId="2" applyFont="1" applyBorder="1" applyAlignment="1">
      <alignment horizontal="center" vertical="top"/>
    </xf>
    <xf numFmtId="0" fontId="49" fillId="0" borderId="77" xfId="2" applyFont="1" applyBorder="1" applyAlignment="1">
      <alignment horizontal="center" vertical="center"/>
    </xf>
    <xf numFmtId="0" fontId="49" fillId="0" borderId="78" xfId="2" applyFont="1" applyBorder="1" applyAlignment="1">
      <alignment horizontal="center" vertical="center"/>
    </xf>
    <xf numFmtId="0" fontId="49" fillId="0" borderId="79" xfId="2" applyFont="1" applyBorder="1" applyAlignment="1">
      <alignment horizontal="center" vertical="center"/>
    </xf>
    <xf numFmtId="0" fontId="50" fillId="0" borderId="80" xfId="3" applyFont="1" applyBorder="1" applyAlignment="1" applyProtection="1">
      <alignment horizontal="center" vertical="center" shrinkToFit="1"/>
      <protection locked="0"/>
    </xf>
    <xf numFmtId="0" fontId="50" fillId="0" borderId="0" xfId="3" applyFont="1" applyBorder="1" applyAlignment="1" applyProtection="1">
      <alignment horizontal="center" vertical="center" shrinkToFit="1"/>
      <protection locked="0"/>
    </xf>
    <xf numFmtId="0" fontId="50" fillId="0" borderId="76" xfId="3" applyFont="1" applyBorder="1" applyAlignment="1" applyProtection="1">
      <alignment horizontal="center" vertical="center" shrinkToFit="1"/>
      <protection locked="0"/>
    </xf>
    <xf numFmtId="0" fontId="51" fillId="0" borderId="81" xfId="2" applyFont="1" applyBorder="1" applyAlignment="1">
      <alignment horizontal="center" vertical="center"/>
    </xf>
    <xf numFmtId="0" fontId="51" fillId="0" borderId="35" xfId="2" applyFont="1" applyBorder="1" applyAlignment="1">
      <alignment horizontal="center" vertical="center"/>
    </xf>
    <xf numFmtId="0" fontId="51" fillId="0" borderId="82" xfId="2" applyFont="1" applyBorder="1" applyAlignment="1">
      <alignment horizontal="center" vertical="center"/>
    </xf>
    <xf numFmtId="0" fontId="39" fillId="0" borderId="113" xfId="2" applyFont="1" applyBorder="1" applyAlignment="1">
      <alignment horizontal="center" vertical="center" shrinkToFit="1"/>
    </xf>
    <xf numFmtId="0" fontId="39" fillId="0" borderId="111" xfId="2" applyFont="1" applyBorder="1" applyAlignment="1">
      <alignment horizontal="center" vertical="center" shrinkToFit="1"/>
    </xf>
    <xf numFmtId="0" fontId="39" fillId="0" borderId="112" xfId="2" applyFont="1" applyBorder="1" applyAlignment="1">
      <alignment horizontal="center" vertical="center" shrinkToFit="1"/>
    </xf>
    <xf numFmtId="0" fontId="39" fillId="0" borderId="137" xfId="2" applyFont="1" applyBorder="1" applyAlignment="1">
      <alignment horizontal="center" vertical="center" shrinkToFit="1"/>
    </xf>
    <xf numFmtId="0" fontId="39" fillId="0" borderId="138" xfId="2" applyFont="1" applyBorder="1" applyAlignment="1">
      <alignment horizontal="center" vertical="center" shrinkToFit="1"/>
    </xf>
    <xf numFmtId="0" fontId="39" fillId="0" borderId="139" xfId="2" applyFont="1" applyBorder="1" applyAlignment="1">
      <alignment horizontal="center" vertical="center" shrinkToFit="1"/>
    </xf>
    <xf numFmtId="0" fontId="39" fillId="0" borderId="113" xfId="2" applyFont="1" applyBorder="1" applyAlignment="1" applyProtection="1">
      <alignment horizontal="center" vertical="center" shrinkToFit="1"/>
      <protection locked="0"/>
    </xf>
    <xf numFmtId="0" fontId="39" fillId="0" borderId="111" xfId="2" applyFont="1" applyBorder="1" applyAlignment="1" applyProtection="1">
      <alignment horizontal="center" vertical="center" shrinkToFit="1"/>
      <protection locked="0"/>
    </xf>
    <xf numFmtId="0" fontId="39" fillId="0" borderId="112" xfId="2" applyFont="1" applyBorder="1" applyAlignment="1" applyProtection="1">
      <alignment horizontal="center" vertical="center" shrinkToFit="1"/>
      <protection locked="0"/>
    </xf>
    <xf numFmtId="0" fontId="39" fillId="0" borderId="137" xfId="2" applyFont="1" applyBorder="1" applyAlignment="1" applyProtection="1">
      <alignment horizontal="center" vertical="center" shrinkToFit="1"/>
      <protection locked="0"/>
    </xf>
    <xf numFmtId="0" fontId="39" fillId="0" borderId="138" xfId="2" applyFont="1" applyBorder="1" applyAlignment="1" applyProtection="1">
      <alignment horizontal="center" vertical="center" shrinkToFit="1"/>
      <protection locked="0"/>
    </xf>
    <xf numFmtId="0" fontId="39" fillId="0" borderId="139" xfId="2" applyFont="1" applyBorder="1" applyAlignment="1" applyProtection="1">
      <alignment horizontal="center" vertical="center" shrinkToFit="1"/>
      <protection locked="0"/>
    </xf>
    <xf numFmtId="20" fontId="39" fillId="0" borderId="12" xfId="2" applyNumberFormat="1" applyFont="1" applyBorder="1" applyAlignment="1" applyProtection="1">
      <alignment horizontal="center" vertical="center" shrinkToFit="1"/>
      <protection locked="0"/>
    </xf>
    <xf numFmtId="20" fontId="39" fillId="0" borderId="13" xfId="2" applyNumberFormat="1" applyFont="1" applyBorder="1" applyAlignment="1" applyProtection="1">
      <alignment horizontal="center" vertical="center" shrinkToFit="1"/>
      <protection locked="0"/>
    </xf>
    <xf numFmtId="20" fontId="39" fillId="0" borderId="66" xfId="2" applyNumberFormat="1" applyFont="1" applyBorder="1" applyAlignment="1" applyProtection="1">
      <alignment horizontal="center" vertical="center" shrinkToFit="1"/>
      <protection locked="0"/>
    </xf>
    <xf numFmtId="0" fontId="41" fillId="0" borderId="0" xfId="2" applyFont="1" applyAlignment="1">
      <alignment horizontal="left" vertical="center" shrinkToFit="1"/>
    </xf>
    <xf numFmtId="0" fontId="47" fillId="0" borderId="0" xfId="2" applyFont="1" applyAlignment="1">
      <alignment horizontal="left" vertical="center" shrinkToFit="1"/>
    </xf>
    <xf numFmtId="0" fontId="44" fillId="3" borderId="83" xfId="2" applyFont="1" applyFill="1" applyBorder="1" applyAlignment="1">
      <alignment horizontal="center" vertical="center" shrinkToFit="1"/>
    </xf>
    <xf numFmtId="0" fontId="44" fillId="3" borderId="2" xfId="2" applyFont="1" applyFill="1" applyBorder="1" applyAlignment="1">
      <alignment horizontal="center" vertical="center" shrinkToFit="1"/>
    </xf>
    <xf numFmtId="0" fontId="44" fillId="3" borderId="91" xfId="2" applyFont="1" applyFill="1" applyBorder="1" applyAlignment="1">
      <alignment horizontal="center" vertical="center" shrinkToFit="1"/>
    </xf>
    <xf numFmtId="0" fontId="44" fillId="3" borderId="39" xfId="2" applyFont="1" applyFill="1" applyBorder="1" applyAlignment="1">
      <alignment horizontal="center" vertical="center"/>
    </xf>
    <xf numFmtId="0" fontId="44" fillId="3" borderId="2" xfId="2" applyFont="1" applyFill="1" applyBorder="1" applyAlignment="1">
      <alignment horizontal="center" vertical="center"/>
    </xf>
    <xf numFmtId="0" fontId="44" fillId="3" borderId="38" xfId="2" applyFont="1" applyFill="1" applyBorder="1" applyAlignment="1">
      <alignment horizontal="center" vertical="center"/>
    </xf>
    <xf numFmtId="0" fontId="44" fillId="3" borderId="154" xfId="2" applyFont="1" applyFill="1" applyBorder="1" applyAlignment="1">
      <alignment horizontal="center" vertical="center"/>
    </xf>
    <xf numFmtId="0" fontId="44" fillId="3" borderId="144" xfId="2" applyFont="1" applyFill="1" applyBorder="1" applyAlignment="1">
      <alignment horizontal="center" vertical="center"/>
    </xf>
    <xf numFmtId="0" fontId="44" fillId="3" borderId="155" xfId="2" applyFont="1" applyFill="1" applyBorder="1" applyAlignment="1">
      <alignment horizontal="center" vertical="center"/>
    </xf>
    <xf numFmtId="0" fontId="48" fillId="3" borderId="159" xfId="2" applyFont="1" applyFill="1" applyBorder="1" applyAlignment="1">
      <alignment horizontal="center" vertical="center" shrinkToFit="1"/>
    </xf>
    <xf numFmtId="0" fontId="48" fillId="3" borderId="128" xfId="2" applyFont="1" applyFill="1" applyBorder="1" applyAlignment="1">
      <alignment horizontal="center" vertical="center" shrinkToFit="1"/>
    </xf>
    <xf numFmtId="0" fontId="48" fillId="3" borderId="160" xfId="2" applyFont="1" applyFill="1" applyBorder="1" applyAlignment="1">
      <alignment horizontal="center" vertical="center" shrinkToFit="1"/>
    </xf>
    <xf numFmtId="0" fontId="48" fillId="3" borderId="45" xfId="2" applyFont="1" applyFill="1" applyBorder="1" applyAlignment="1">
      <alignment horizontal="center" vertical="center" shrinkToFit="1"/>
    </xf>
    <xf numFmtId="0" fontId="48" fillId="3" borderId="0" xfId="2" applyFont="1" applyFill="1" applyAlignment="1">
      <alignment horizontal="center" vertical="center" shrinkToFit="1"/>
    </xf>
    <xf numFmtId="0" fontId="48" fillId="3" borderId="37" xfId="2" applyFont="1" applyFill="1" applyBorder="1" applyAlignment="1">
      <alignment horizontal="center" vertical="center" shrinkToFit="1"/>
    </xf>
    <xf numFmtId="0" fontId="48" fillId="3" borderId="44" xfId="2" applyFont="1" applyFill="1" applyBorder="1" applyAlignment="1">
      <alignment horizontal="center" vertical="center" shrinkToFit="1"/>
    </xf>
    <xf numFmtId="0" fontId="48" fillId="3" borderId="43" xfId="2" applyFont="1" applyFill="1" applyBorder="1" applyAlignment="1">
      <alignment horizontal="center" vertical="center" shrinkToFit="1"/>
    </xf>
    <xf numFmtId="0" fontId="48" fillId="3" borderId="46" xfId="2" applyFont="1" applyFill="1" applyBorder="1" applyAlignment="1">
      <alignment horizontal="center" vertical="center" shrinkToFit="1"/>
    </xf>
    <xf numFmtId="0" fontId="45" fillId="3" borderId="39" xfId="2" applyFont="1" applyFill="1" applyBorder="1" applyAlignment="1">
      <alignment horizontal="center" vertical="center" shrinkToFit="1"/>
    </xf>
    <xf numFmtId="0" fontId="45" fillId="3" borderId="2" xfId="2" applyFont="1" applyFill="1" applyBorder="1" applyAlignment="1">
      <alignment horizontal="center" vertical="center" shrinkToFit="1"/>
    </xf>
    <xf numFmtId="0" fontId="45" fillId="3" borderId="90" xfId="2" applyFont="1" applyFill="1" applyBorder="1" applyAlignment="1">
      <alignment horizontal="center" vertical="center" shrinkToFit="1"/>
    </xf>
    <xf numFmtId="0" fontId="45" fillId="3" borderId="26" xfId="2" applyFont="1" applyFill="1" applyBorder="1" applyAlignment="1">
      <alignment horizontal="center" vertical="center" shrinkToFit="1"/>
    </xf>
    <xf numFmtId="0" fontId="44" fillId="3" borderId="39" xfId="2" applyFont="1" applyFill="1" applyBorder="1" applyAlignment="1">
      <alignment horizontal="center" vertical="center" wrapText="1"/>
    </xf>
    <xf numFmtId="0" fontId="44" fillId="3" borderId="2" xfId="2" applyFont="1" applyFill="1" applyBorder="1" applyAlignment="1">
      <alignment horizontal="center" vertical="center" wrapText="1"/>
    </xf>
    <xf numFmtId="0" fontId="44" fillId="3" borderId="90" xfId="2" applyFont="1" applyFill="1" applyBorder="1" applyAlignment="1">
      <alignment horizontal="center" vertical="center" wrapText="1"/>
    </xf>
    <xf numFmtId="0" fontId="44" fillId="3" borderId="26" xfId="2" applyFont="1" applyFill="1" applyBorder="1" applyAlignment="1">
      <alignment horizontal="center" vertical="center" wrapText="1"/>
    </xf>
    <xf numFmtId="0" fontId="44" fillId="3" borderId="44" xfId="2" applyFont="1" applyFill="1" applyBorder="1" applyAlignment="1">
      <alignment horizontal="center" vertical="center" wrapText="1"/>
    </xf>
    <xf numFmtId="0" fontId="44" fillId="3" borderId="43" xfId="2" applyFont="1" applyFill="1" applyBorder="1" applyAlignment="1">
      <alignment horizontal="center" vertical="center" wrapText="1"/>
    </xf>
    <xf numFmtId="0" fontId="44" fillId="3" borderId="163" xfId="2" applyFont="1" applyFill="1" applyBorder="1" applyAlignment="1">
      <alignment horizontal="center" shrinkToFit="1"/>
    </xf>
    <xf numFmtId="0" fontId="44" fillId="3" borderId="164" xfId="2" applyFont="1" applyFill="1" applyBorder="1" applyAlignment="1">
      <alignment horizontal="center" shrinkToFit="1"/>
    </xf>
    <xf numFmtId="0" fontId="44" fillId="3" borderId="161" xfId="2" applyFont="1" applyFill="1" applyBorder="1" applyAlignment="1">
      <alignment horizontal="center" shrinkToFit="1"/>
    </xf>
    <xf numFmtId="0" fontId="44" fillId="3" borderId="162" xfId="2" applyFont="1" applyFill="1" applyBorder="1" applyAlignment="1">
      <alignment horizontal="center" shrinkToFit="1"/>
    </xf>
    <xf numFmtId="0" fontId="82" fillId="3" borderId="92" xfId="2" applyFont="1" applyFill="1" applyBorder="1" applyAlignment="1">
      <alignment horizontal="center" vertical="center" shrinkToFit="1"/>
    </xf>
    <xf numFmtId="0" fontId="82" fillId="3" borderId="21" xfId="2" applyFont="1" applyFill="1" applyBorder="1" applyAlignment="1">
      <alignment horizontal="center" vertical="center" shrinkToFit="1"/>
    </xf>
    <xf numFmtId="0" fontId="82" fillId="3" borderId="20" xfId="2" applyFont="1" applyFill="1" applyBorder="1" applyAlignment="1">
      <alignment horizontal="center" vertical="center" shrinkToFit="1"/>
    </xf>
    <xf numFmtId="0" fontId="82" fillId="3" borderId="94" xfId="2" applyFont="1" applyFill="1" applyBorder="1" applyAlignment="1">
      <alignment horizontal="center" vertical="center" shrinkToFit="1"/>
    </xf>
    <xf numFmtId="0" fontId="82" fillId="3" borderId="0" xfId="2" applyFont="1" applyFill="1" applyAlignment="1">
      <alignment horizontal="center" vertical="center" shrinkToFit="1"/>
    </xf>
    <xf numFmtId="0" fontId="82" fillId="3" borderId="37" xfId="2" applyFont="1" applyFill="1" applyBorder="1" applyAlignment="1">
      <alignment horizontal="center" vertical="center" shrinkToFit="1"/>
    </xf>
    <xf numFmtId="0" fontId="44" fillId="3" borderId="194" xfId="2" applyFont="1" applyFill="1" applyBorder="1" applyAlignment="1">
      <alignment horizontal="right" vertical="center" shrinkToFit="1"/>
    </xf>
    <xf numFmtId="0" fontId="44" fillId="3" borderId="195" xfId="2" applyFont="1" applyFill="1" applyBorder="1" applyAlignment="1">
      <alignment horizontal="right" vertical="center" shrinkToFit="1"/>
    </xf>
    <xf numFmtId="0" fontId="34" fillId="3" borderId="16" xfId="2" applyFont="1" applyFill="1" applyBorder="1" applyAlignment="1">
      <alignment horizontal="center" vertical="center" shrinkToFit="1"/>
    </xf>
    <xf numFmtId="0" fontId="34" fillId="3" borderId="15" xfId="2" applyFont="1" applyFill="1" applyBorder="1" applyAlignment="1">
      <alignment horizontal="center" vertical="center" shrinkToFit="1"/>
    </xf>
    <xf numFmtId="0" fontId="34" fillId="3" borderId="109" xfId="2" applyFont="1" applyFill="1" applyBorder="1" applyAlignment="1">
      <alignment horizontal="center" vertical="center" shrinkToFit="1"/>
    </xf>
    <xf numFmtId="0" fontId="34" fillId="3" borderId="116" xfId="2" applyFont="1" applyFill="1" applyBorder="1" applyAlignment="1">
      <alignment horizontal="center" vertical="center" shrinkToFit="1"/>
    </xf>
    <xf numFmtId="0" fontId="34" fillId="0" borderId="113" xfId="2" applyFont="1" applyBorder="1" applyAlignment="1" applyProtection="1">
      <alignment horizontal="center" vertical="center" shrinkToFit="1"/>
      <protection locked="0"/>
    </xf>
    <xf numFmtId="0" fontId="34" fillId="0" borderId="111" xfId="2" applyFont="1" applyBorder="1" applyAlignment="1" applyProtection="1">
      <alignment horizontal="center" vertical="center" shrinkToFit="1"/>
      <protection locked="0"/>
    </xf>
    <xf numFmtId="0" fontId="34" fillId="0" borderId="120" xfId="2" applyFont="1" applyBorder="1" applyAlignment="1" applyProtection="1">
      <alignment horizontal="center" vertical="center" shrinkToFit="1"/>
      <protection locked="0"/>
    </xf>
    <xf numFmtId="0" fontId="34" fillId="0" borderId="118" xfId="2" applyFont="1" applyBorder="1" applyAlignment="1" applyProtection="1">
      <alignment horizontal="center" vertical="center" shrinkToFit="1"/>
      <protection locked="0"/>
    </xf>
    <xf numFmtId="0" fontId="34" fillId="3" borderId="114" xfId="2" applyFont="1" applyFill="1" applyBorder="1" applyAlignment="1">
      <alignment horizontal="center" vertical="center" shrinkToFit="1"/>
    </xf>
    <xf numFmtId="0" fontId="34" fillId="3" borderId="121" xfId="2" applyFont="1" applyFill="1" applyBorder="1" applyAlignment="1">
      <alignment horizontal="center" vertical="center" shrinkToFit="1"/>
    </xf>
    <xf numFmtId="0" fontId="39" fillId="3" borderId="122" xfId="2" applyFont="1" applyFill="1" applyBorder="1" applyAlignment="1">
      <alignment horizontal="center" vertical="center" shrinkToFit="1"/>
    </xf>
    <xf numFmtId="0" fontId="39" fillId="3" borderId="123" xfId="2" applyFont="1" applyFill="1" applyBorder="1" applyAlignment="1">
      <alignment horizontal="center" vertical="center" shrinkToFit="1"/>
    </xf>
    <xf numFmtId="0" fontId="39" fillId="3" borderId="124" xfId="2" applyFont="1" applyFill="1" applyBorder="1" applyAlignment="1">
      <alignment horizontal="center" vertical="center" shrinkToFit="1"/>
    </xf>
    <xf numFmtId="177" fontId="39" fillId="0" borderId="131" xfId="2" applyNumberFormat="1" applyFont="1" applyBorder="1" applyAlignment="1" applyProtection="1">
      <alignment horizontal="center" vertical="center" shrinkToFit="1"/>
      <protection locked="0"/>
    </xf>
    <xf numFmtId="177" fontId="39" fillId="0" borderId="43" xfId="2" applyNumberFormat="1" applyFont="1" applyBorder="1" applyAlignment="1" applyProtection="1">
      <alignment horizontal="center" vertical="center" shrinkToFit="1"/>
      <protection locked="0"/>
    </xf>
    <xf numFmtId="177" fontId="39" fillId="0" borderId="115" xfId="2" applyNumberFormat="1" applyFont="1" applyBorder="1" applyAlignment="1" applyProtection="1">
      <alignment horizontal="center" vertical="center" shrinkToFit="1"/>
      <protection locked="0"/>
    </xf>
    <xf numFmtId="177" fontId="39" fillId="0" borderId="133" xfId="2" applyNumberFormat="1" applyFont="1" applyBorder="1" applyAlignment="1" applyProtection="1">
      <alignment horizontal="center" vertical="center" shrinkToFit="1"/>
      <protection locked="0"/>
    </xf>
    <xf numFmtId="177" fontId="39" fillId="0" borderId="4" xfId="2" applyNumberFormat="1" applyFont="1" applyBorder="1" applyAlignment="1" applyProtection="1">
      <alignment horizontal="center" vertical="center" shrinkToFit="1"/>
      <protection locked="0"/>
    </xf>
    <xf numFmtId="177" fontId="39" fillId="0" borderId="10" xfId="2" applyNumberFormat="1" applyFont="1" applyBorder="1" applyAlignment="1" applyProtection="1">
      <alignment horizontal="center" vertical="center" shrinkToFit="1"/>
      <protection locked="0"/>
    </xf>
    <xf numFmtId="0" fontId="34" fillId="3" borderId="127" xfId="2" applyFont="1" applyFill="1" applyBorder="1" applyAlignment="1">
      <alignment horizontal="center" vertical="center" shrinkToFit="1"/>
    </xf>
    <xf numFmtId="0" fontId="52" fillId="3" borderId="100" xfId="2" applyFont="1" applyFill="1" applyBorder="1" applyAlignment="1">
      <alignment horizontal="center" vertical="center" shrinkToFit="1"/>
    </xf>
    <xf numFmtId="0" fontId="52" fillId="3" borderId="13" xfId="2" applyFont="1" applyFill="1" applyBorder="1" applyAlignment="1">
      <alignment horizontal="center" vertical="center" shrinkToFit="1"/>
    </xf>
    <xf numFmtId="0" fontId="52" fillId="3" borderId="101" xfId="2" applyFont="1" applyFill="1" applyBorder="1" applyAlignment="1">
      <alignment horizontal="center" vertical="center" shrinkToFit="1"/>
    </xf>
    <xf numFmtId="0" fontId="52" fillId="3" borderId="45" xfId="2" applyFont="1" applyFill="1" applyBorder="1" applyAlignment="1">
      <alignment horizontal="center" vertical="center" shrinkToFit="1"/>
    </xf>
    <xf numFmtId="0" fontId="52" fillId="3" borderId="0" xfId="2" applyFont="1" applyFill="1" applyAlignment="1">
      <alignment horizontal="center" vertical="center" shrinkToFit="1"/>
    </xf>
    <xf numFmtId="0" fontId="52" fillId="3" borderId="37" xfId="2" applyFont="1" applyFill="1" applyBorder="1" applyAlignment="1">
      <alignment horizontal="center" vertical="center" shrinkToFit="1"/>
    </xf>
    <xf numFmtId="0" fontId="52" fillId="3" borderId="104" xfId="2" applyFont="1" applyFill="1" applyBorder="1" applyAlignment="1">
      <alignment horizontal="center" vertical="center" shrinkToFit="1"/>
    </xf>
    <xf numFmtId="0" fontId="52" fillId="3" borderId="4" xfId="2" applyFont="1" applyFill="1" applyBorder="1" applyAlignment="1">
      <alignment horizontal="center" vertical="center" shrinkToFit="1"/>
    </xf>
    <xf numFmtId="0" fontId="52" fillId="3" borderId="105" xfId="2" applyFont="1" applyFill="1" applyBorder="1" applyAlignment="1">
      <alignment horizontal="center" vertical="center" shrinkToFit="1"/>
    </xf>
    <xf numFmtId="0" fontId="39" fillId="3" borderId="102" xfId="2" applyFont="1" applyFill="1" applyBorder="1" applyAlignment="1">
      <alignment horizontal="center" vertical="center" shrinkToFit="1"/>
    </xf>
    <xf numFmtId="0" fontId="39" fillId="3" borderId="103" xfId="2" applyFont="1" applyFill="1" applyBorder="1" applyAlignment="1">
      <alignment horizontal="center" vertical="center" shrinkToFit="1"/>
    </xf>
    <xf numFmtId="177" fontId="39" fillId="0" borderId="12" xfId="2" applyNumberFormat="1" applyFont="1" applyBorder="1" applyAlignment="1" applyProtection="1">
      <alignment horizontal="center" vertical="center" shrinkToFit="1"/>
      <protection locked="0"/>
    </xf>
    <xf numFmtId="177" fontId="39" fillId="0" borderId="13" xfId="2" applyNumberFormat="1" applyFont="1" applyBorder="1" applyAlignment="1" applyProtection="1">
      <alignment horizontal="center" vertical="center" shrinkToFit="1"/>
      <protection locked="0"/>
    </xf>
    <xf numFmtId="177" fontId="39" fillId="0" borderId="66" xfId="2" applyNumberFormat="1" applyFont="1" applyBorder="1" applyAlignment="1" applyProtection="1">
      <alignment horizontal="center" vertical="center" shrinkToFit="1"/>
      <protection locked="0"/>
    </xf>
    <xf numFmtId="0" fontId="34" fillId="0" borderId="134" xfId="2" applyFont="1" applyBorder="1" applyAlignment="1" applyProtection="1">
      <alignment horizontal="center" vertical="center" shrinkToFit="1"/>
      <protection locked="0"/>
    </xf>
    <xf numFmtId="0" fontId="34" fillId="0" borderId="128" xfId="2" applyFont="1" applyBorder="1" applyAlignment="1" applyProtection="1">
      <alignment horizontal="center" vertical="center" shrinkToFit="1"/>
      <protection locked="0"/>
    </xf>
    <xf numFmtId="0" fontId="39" fillId="3" borderId="128" xfId="2" applyFont="1" applyFill="1" applyBorder="1" applyAlignment="1">
      <alignment horizontal="center" vertical="center" shrinkToFit="1"/>
    </xf>
    <xf numFmtId="0" fontId="39" fillId="3" borderId="129" xfId="2" applyFont="1" applyFill="1" applyBorder="1" applyAlignment="1">
      <alignment horizontal="center" vertical="center" shrinkToFit="1"/>
    </xf>
    <xf numFmtId="0" fontId="39" fillId="3" borderId="135" xfId="2" applyFont="1" applyFill="1" applyBorder="1" applyAlignment="1">
      <alignment horizontal="center" vertical="center" shrinkToFit="1"/>
    </xf>
    <xf numFmtId="0" fontId="39" fillId="3" borderId="107" xfId="2" applyFont="1" applyFill="1" applyBorder="1" applyAlignment="1">
      <alignment horizontal="center" vertical="center" shrinkToFit="1"/>
    </xf>
    <xf numFmtId="0" fontId="39" fillId="3" borderId="108" xfId="2" applyFont="1" applyFill="1" applyBorder="1" applyAlignment="1">
      <alignment horizontal="center" vertical="center" shrinkToFit="1"/>
    </xf>
    <xf numFmtId="0" fontId="39" fillId="3" borderId="39" xfId="2" applyFont="1" applyFill="1" applyBorder="1" applyAlignment="1">
      <alignment horizontal="center" vertical="center" shrinkToFit="1"/>
    </xf>
    <xf numFmtId="0" fontId="39" fillId="3" borderId="2" xfId="2" applyFont="1" applyFill="1" applyBorder="1" applyAlignment="1">
      <alignment horizontal="center" vertical="center" shrinkToFit="1"/>
    </xf>
    <xf numFmtId="0" fontId="39" fillId="3" borderId="59" xfId="2" applyFont="1" applyFill="1" applyBorder="1" applyAlignment="1">
      <alignment horizontal="center" vertical="center" shrinkToFit="1"/>
    </xf>
    <xf numFmtId="0" fontId="39" fillId="3" borderId="44" xfId="2" applyFont="1" applyFill="1" applyBorder="1" applyAlignment="1">
      <alignment horizontal="center" vertical="center" shrinkToFit="1"/>
    </xf>
    <xf numFmtId="0" fontId="39" fillId="3" borderId="43" xfId="2" applyFont="1" applyFill="1" applyBorder="1" applyAlignment="1">
      <alignment horizontal="center" vertical="center" shrinkToFit="1"/>
    </xf>
    <xf numFmtId="0" fontId="39" fillId="3" borderId="115" xfId="2" applyFont="1" applyFill="1" applyBorder="1" applyAlignment="1">
      <alignment horizontal="center" vertical="center" shrinkToFit="1"/>
    </xf>
    <xf numFmtId="0" fontId="34" fillId="0" borderId="61" xfId="2" applyFont="1" applyBorder="1" applyAlignment="1" applyProtection="1">
      <alignment horizontal="center" vertical="center" shrinkToFit="1"/>
      <protection locked="0"/>
    </xf>
    <xf numFmtId="0" fontId="34" fillId="0" borderId="2" xfId="2" applyFont="1" applyBorder="1" applyAlignment="1" applyProtection="1">
      <alignment horizontal="center" vertical="center" shrinkToFit="1"/>
      <protection locked="0"/>
    </xf>
    <xf numFmtId="0" fontId="34" fillId="3" borderId="62" xfId="2" applyFont="1" applyFill="1" applyBorder="1" applyAlignment="1">
      <alignment horizontal="center" vertical="center" shrinkToFit="1"/>
    </xf>
    <xf numFmtId="0" fontId="34" fillId="3" borderId="165" xfId="2" applyFont="1" applyFill="1" applyBorder="1" applyAlignment="1">
      <alignment horizontal="center" vertical="center" shrinkToFit="1"/>
    </xf>
    <xf numFmtId="0" fontId="34" fillId="3" borderId="142" xfId="2" applyFont="1" applyFill="1" applyBorder="1" applyAlignment="1">
      <alignment horizontal="center" vertical="center" shrinkToFit="1"/>
    </xf>
    <xf numFmtId="0" fontId="34" fillId="0" borderId="12" xfId="2" applyFont="1" applyBorder="1" applyAlignment="1" applyProtection="1">
      <alignment horizontal="center" vertical="center" shrinkToFit="1"/>
      <protection locked="0"/>
    </xf>
    <xf numFmtId="0" fontId="34" fillId="0" borderId="13" xfId="2" applyFont="1" applyBorder="1" applyAlignment="1" applyProtection="1">
      <alignment horizontal="center" vertical="center" shrinkToFit="1"/>
      <protection locked="0"/>
    </xf>
    <xf numFmtId="0" fontId="39" fillId="3" borderId="113" xfId="2" applyFont="1" applyFill="1" applyBorder="1" applyAlignment="1">
      <alignment horizontal="center" vertical="center"/>
    </xf>
    <xf numFmtId="0" fontId="39" fillId="3" borderId="111" xfId="2" applyFont="1" applyFill="1" applyBorder="1" applyAlignment="1">
      <alignment horizontal="center" vertical="center"/>
    </xf>
    <xf numFmtId="0" fontId="39" fillId="3" borderId="112" xfId="2" applyFont="1" applyFill="1" applyBorder="1" applyAlignment="1">
      <alignment horizontal="center" vertical="center"/>
    </xf>
    <xf numFmtId="0" fontId="39" fillId="3" borderId="137" xfId="2" applyFont="1" applyFill="1" applyBorder="1" applyAlignment="1">
      <alignment horizontal="center" vertical="center"/>
    </xf>
    <xf numFmtId="0" fontId="39" fillId="3" borderId="138" xfId="2" applyFont="1" applyFill="1" applyBorder="1" applyAlignment="1">
      <alignment horizontal="center" vertical="center"/>
    </xf>
    <xf numFmtId="0" fontId="39" fillId="3" borderId="139" xfId="2" applyFont="1" applyFill="1" applyBorder="1" applyAlignment="1">
      <alignment horizontal="center" vertical="center"/>
    </xf>
    <xf numFmtId="0" fontId="39" fillId="3" borderId="52" xfId="2" applyFont="1" applyFill="1" applyBorder="1" applyAlignment="1">
      <alignment horizontal="center" vertical="center" shrinkToFit="1"/>
    </xf>
    <xf numFmtId="0" fontId="39" fillId="3" borderId="64" xfId="2" applyFont="1" applyFill="1" applyBorder="1" applyAlignment="1">
      <alignment horizontal="center" vertical="center" shrinkToFit="1"/>
    </xf>
    <xf numFmtId="0" fontId="39" fillId="3" borderId="16" xfId="2" applyFont="1" applyFill="1" applyBorder="1" applyAlignment="1">
      <alignment horizontal="center" vertical="center" shrinkToFit="1"/>
    </xf>
    <xf numFmtId="0" fontId="39" fillId="3" borderId="57" xfId="2" applyFont="1" applyFill="1" applyBorder="1" applyAlignment="1">
      <alignment horizontal="center" vertical="center" shrinkToFit="1"/>
    </xf>
    <xf numFmtId="0" fontId="39" fillId="3" borderId="138" xfId="2" applyFont="1" applyFill="1" applyBorder="1" applyAlignment="1">
      <alignment horizontal="center" vertical="center" shrinkToFit="1"/>
    </xf>
    <xf numFmtId="0" fontId="39" fillId="3" borderId="139" xfId="2" applyFont="1" applyFill="1" applyBorder="1" applyAlignment="1">
      <alignment horizontal="center" vertical="center" shrinkToFit="1"/>
    </xf>
    <xf numFmtId="0" fontId="39" fillId="3" borderId="106" xfId="2" applyFont="1" applyFill="1" applyBorder="1" applyAlignment="1">
      <alignment horizontal="center" vertical="center"/>
    </xf>
    <xf numFmtId="0" fontId="39" fillId="3" borderId="107" xfId="2" applyFont="1" applyFill="1" applyBorder="1" applyAlignment="1">
      <alignment horizontal="center" vertical="center"/>
    </xf>
    <xf numFmtId="0" fontId="39" fillId="3" borderId="108" xfId="2" applyFont="1" applyFill="1" applyBorder="1" applyAlignment="1">
      <alignment horizontal="center" vertical="center"/>
    </xf>
    <xf numFmtId="0" fontId="39" fillId="3" borderId="137" xfId="2" applyFont="1" applyFill="1" applyBorder="1" applyAlignment="1">
      <alignment horizontal="center" vertical="center" shrinkToFit="1"/>
    </xf>
    <xf numFmtId="0" fontId="39" fillId="3" borderId="106" xfId="2" applyFont="1" applyFill="1" applyBorder="1" applyAlignment="1">
      <alignment horizontal="center" vertical="center" shrinkToFit="1"/>
    </xf>
    <xf numFmtId="0" fontId="34" fillId="0" borderId="125" xfId="2" applyFont="1" applyBorder="1" applyAlignment="1" applyProtection="1">
      <alignment horizontal="center" vertical="center" shrinkToFit="1"/>
      <protection locked="0"/>
    </xf>
    <xf numFmtId="0" fontId="34" fillId="0" borderId="123" xfId="2" applyFont="1" applyBorder="1" applyAlignment="1" applyProtection="1">
      <alignment horizontal="center" vertical="center" shrinkToFit="1"/>
      <protection locked="0"/>
    </xf>
    <xf numFmtId="0" fontId="34" fillId="3" borderId="126" xfId="2" applyFont="1" applyFill="1" applyBorder="1" applyAlignment="1">
      <alignment horizontal="center" vertical="center" shrinkToFit="1"/>
    </xf>
    <xf numFmtId="0" fontId="34" fillId="3" borderId="149" xfId="2" applyFont="1" applyFill="1" applyBorder="1" applyAlignment="1">
      <alignment horizontal="center" vertical="center" shrinkToFit="1"/>
    </xf>
    <xf numFmtId="0" fontId="52" fillId="3" borderId="130" xfId="2" applyFont="1" applyFill="1" applyBorder="1" applyAlignment="1">
      <alignment horizontal="center" vertical="center" textRotation="255" wrapText="1" shrinkToFit="1"/>
    </xf>
    <xf numFmtId="0" fontId="52" fillId="3" borderId="3" xfId="2" applyFont="1" applyFill="1" applyBorder="1" applyAlignment="1">
      <alignment horizontal="center" vertical="center" textRotation="255" wrapText="1" shrinkToFit="1"/>
    </xf>
    <xf numFmtId="0" fontId="52" fillId="3" borderId="132" xfId="2" applyFont="1" applyFill="1" applyBorder="1" applyAlignment="1">
      <alignment horizontal="center" vertical="center" textRotation="255" wrapText="1" shrinkToFit="1"/>
    </xf>
    <xf numFmtId="0" fontId="39" fillId="3" borderId="100" xfId="2" applyFont="1" applyFill="1" applyBorder="1" applyAlignment="1">
      <alignment horizontal="center" vertical="center" shrinkToFit="1"/>
    </xf>
    <xf numFmtId="0" fontId="39" fillId="3" borderId="13" xfId="2" applyFont="1" applyFill="1" applyBorder="1" applyAlignment="1">
      <alignment horizontal="center" vertical="center" shrinkToFit="1"/>
    </xf>
    <xf numFmtId="0" fontId="39" fillId="3" borderId="66" xfId="2" applyFont="1" applyFill="1" applyBorder="1" applyAlignment="1">
      <alignment horizontal="center" vertical="center" shrinkToFit="1"/>
    </xf>
    <xf numFmtId="0" fontId="39" fillId="3" borderId="104" xfId="2" applyFont="1" applyFill="1" applyBorder="1" applyAlignment="1">
      <alignment horizontal="center" vertical="center" shrinkToFit="1"/>
    </xf>
    <xf numFmtId="0" fontId="39" fillId="3" borderId="4" xfId="2" applyFont="1" applyFill="1" applyBorder="1" applyAlignment="1">
      <alignment horizontal="center" vertical="center" shrinkToFit="1"/>
    </xf>
    <xf numFmtId="0" fontId="39" fillId="3" borderId="10" xfId="2" applyFont="1" applyFill="1" applyBorder="1" applyAlignment="1">
      <alignment horizontal="center" vertical="center" shrinkToFit="1"/>
    </xf>
    <xf numFmtId="0" fontId="34" fillId="3" borderId="45" xfId="2" applyFont="1" applyFill="1" applyBorder="1" applyAlignment="1">
      <alignment horizontal="center" vertical="center" shrinkToFit="1"/>
    </xf>
    <xf numFmtId="0" fontId="34" fillId="3" borderId="0" xfId="2" applyFont="1" applyFill="1" applyAlignment="1">
      <alignment horizontal="center" vertical="center" shrinkToFit="1"/>
    </xf>
    <xf numFmtId="0" fontId="34" fillId="3" borderId="8" xfId="2" applyFont="1" applyFill="1" applyBorder="1" applyAlignment="1">
      <alignment horizontal="center" vertical="center" shrinkToFit="1"/>
    </xf>
    <xf numFmtId="0" fontId="34" fillId="3" borderId="44" xfId="2" applyFont="1" applyFill="1" applyBorder="1" applyAlignment="1">
      <alignment horizontal="center" vertical="center" shrinkToFit="1"/>
    </xf>
    <xf numFmtId="0" fontId="34" fillId="3" borderId="43" xfId="2" applyFont="1" applyFill="1" applyBorder="1" applyAlignment="1">
      <alignment horizontal="center" vertical="center" shrinkToFit="1"/>
    </xf>
    <xf numFmtId="0" fontId="34" fillId="3" borderId="115" xfId="2" applyFont="1" applyFill="1" applyBorder="1" applyAlignment="1">
      <alignment horizontal="center" vertical="center" shrinkToFit="1"/>
    </xf>
    <xf numFmtId="0" fontId="34" fillId="0" borderId="167" xfId="2" applyFont="1" applyBorder="1" applyAlignment="1" applyProtection="1">
      <alignment horizontal="center" vertical="center" shrinkToFit="1"/>
      <protection locked="0"/>
    </xf>
    <xf numFmtId="0" fontId="34" fillId="0" borderId="144" xfId="2" applyFont="1" applyBorder="1" applyAlignment="1" applyProtection="1">
      <alignment horizontal="center" vertical="center" shrinkToFit="1"/>
      <protection locked="0"/>
    </xf>
    <xf numFmtId="0" fontId="34" fillId="3" borderId="146" xfId="2" applyFont="1" applyFill="1" applyBorder="1" applyAlignment="1">
      <alignment horizontal="center" vertical="center" shrinkToFit="1"/>
    </xf>
    <xf numFmtId="0" fontId="39" fillId="3" borderId="45" xfId="2" applyFont="1" applyFill="1" applyBorder="1" applyAlignment="1">
      <alignment horizontal="center" vertical="center" shrinkToFit="1"/>
    </xf>
    <xf numFmtId="0" fontId="39" fillId="3" borderId="0" xfId="2" applyFont="1" applyFill="1" applyAlignment="1">
      <alignment horizontal="center" vertical="center" shrinkToFit="1"/>
    </xf>
    <xf numFmtId="0" fontId="39" fillId="3" borderId="8" xfId="2" applyFont="1" applyFill="1" applyBorder="1" applyAlignment="1">
      <alignment horizontal="center" vertical="center" shrinkToFit="1"/>
    </xf>
    <xf numFmtId="177" fontId="39" fillId="0" borderId="148" xfId="2" applyNumberFormat="1" applyFont="1" applyBorder="1" applyAlignment="1" applyProtection="1">
      <alignment horizontal="center" vertical="center" shrinkToFit="1"/>
      <protection locked="0"/>
    </xf>
    <xf numFmtId="177" fontId="39" fillId="0" borderId="128" xfId="2" applyNumberFormat="1" applyFont="1" applyBorder="1" applyAlignment="1" applyProtection="1">
      <alignment horizontal="center" vertical="center" shrinkToFit="1"/>
      <protection locked="0"/>
    </xf>
    <xf numFmtId="177" fontId="39" fillId="0" borderId="129" xfId="2" applyNumberFormat="1" applyFont="1" applyBorder="1" applyAlignment="1" applyProtection="1">
      <alignment horizontal="center" vertical="center" shrinkToFit="1"/>
      <protection locked="0"/>
    </xf>
    <xf numFmtId="0" fontId="42" fillId="3" borderId="14" xfId="2" applyFont="1" applyFill="1" applyBorder="1" applyAlignment="1">
      <alignment horizontal="left" vertical="center" shrinkToFit="1"/>
    </xf>
    <xf numFmtId="0" fontId="42" fillId="3" borderId="16" xfId="2" applyFont="1" applyFill="1" applyBorder="1" applyAlignment="1">
      <alignment horizontal="left" vertical="center" shrinkToFit="1"/>
    </xf>
    <xf numFmtId="0" fontId="42" fillId="3" borderId="57" xfId="2" applyFont="1" applyFill="1" applyBorder="1" applyAlignment="1">
      <alignment horizontal="left" vertical="center" shrinkToFit="1"/>
    </xf>
    <xf numFmtId="0" fontId="39" fillId="3" borderId="39" xfId="2" applyFont="1" applyFill="1" applyBorder="1" applyAlignment="1" applyProtection="1">
      <alignment horizontal="center" vertical="center" wrapText="1" shrinkToFit="1"/>
      <protection locked="0"/>
    </xf>
    <xf numFmtId="0" fontId="39" fillId="3" borderId="2" xfId="2" applyFont="1" applyFill="1" applyBorder="1" applyAlignment="1" applyProtection="1">
      <alignment horizontal="center" vertical="center" shrinkToFit="1"/>
      <protection locked="0"/>
    </xf>
    <xf numFmtId="0" fontId="39" fillId="3" borderId="59" xfId="2" applyFont="1" applyFill="1" applyBorder="1" applyAlignment="1" applyProtection="1">
      <alignment horizontal="center" vertical="center" shrinkToFit="1"/>
      <protection locked="0"/>
    </xf>
    <xf numFmtId="0" fontId="39" fillId="3" borderId="45" xfId="2" applyFont="1" applyFill="1" applyBorder="1" applyAlignment="1" applyProtection="1">
      <alignment horizontal="center" vertical="center" shrinkToFit="1"/>
      <protection locked="0"/>
    </xf>
    <xf numFmtId="0" fontId="39" fillId="3" borderId="0" xfId="2" applyFont="1" applyFill="1" applyAlignment="1" applyProtection="1">
      <alignment horizontal="center" vertical="center" shrinkToFit="1"/>
      <protection locked="0"/>
    </xf>
    <xf numFmtId="0" fontId="39" fillId="3" borderId="8" xfId="2" applyFont="1" applyFill="1" applyBorder="1" applyAlignment="1" applyProtection="1">
      <alignment horizontal="center" vertical="center" shrinkToFit="1"/>
      <protection locked="0"/>
    </xf>
    <xf numFmtId="0" fontId="52" fillId="3" borderId="96" xfId="2" applyFont="1" applyFill="1" applyBorder="1" applyAlignment="1">
      <alignment horizontal="center" vertical="center" textRotation="255" shrinkToFit="1"/>
    </xf>
    <xf numFmtId="0" fontId="52" fillId="3" borderId="97" xfId="2" applyFont="1" applyFill="1" applyBorder="1" applyAlignment="1">
      <alignment horizontal="center" vertical="center" textRotation="255" shrinkToFit="1"/>
    </xf>
    <xf numFmtId="0" fontId="52" fillId="3" borderId="98" xfId="2" applyFont="1" applyFill="1" applyBorder="1" applyAlignment="1">
      <alignment horizontal="center" vertical="center" textRotation="255" shrinkToFit="1"/>
    </xf>
    <xf numFmtId="0" fontId="42" fillId="3" borderId="53" xfId="2" applyFont="1" applyFill="1" applyBorder="1" applyAlignment="1">
      <alignment horizontal="left" vertical="center" shrinkToFit="1"/>
    </xf>
    <xf numFmtId="0" fontId="42" fillId="3" borderId="49" xfId="2" applyFont="1" applyFill="1" applyBorder="1" applyAlignment="1">
      <alignment horizontal="left" vertical="center" shrinkToFit="1"/>
    </xf>
    <xf numFmtId="0" fontId="42" fillId="3" borderId="56" xfId="2" applyFont="1" applyFill="1" applyBorder="1" applyAlignment="1">
      <alignment horizontal="left" vertical="center" shrinkToFit="1"/>
    </xf>
    <xf numFmtId="0" fontId="34" fillId="3" borderId="48" xfId="2" applyFont="1" applyFill="1" applyBorder="1" applyAlignment="1">
      <alignment horizontal="center" vertical="center" shrinkToFit="1"/>
    </xf>
    <xf numFmtId="0" fontId="34" fillId="3" borderId="49" xfId="2" applyFont="1" applyFill="1" applyBorder="1" applyAlignment="1">
      <alignment horizontal="center" vertical="center" shrinkToFit="1"/>
    </xf>
    <xf numFmtId="0" fontId="39" fillId="3" borderId="50" xfId="2" applyFont="1" applyFill="1" applyBorder="1" applyAlignment="1">
      <alignment horizontal="center" vertical="center" shrinkToFit="1"/>
    </xf>
    <xf numFmtId="0" fontId="39" fillId="3" borderId="63" xfId="2" applyFont="1" applyFill="1" applyBorder="1" applyAlignment="1">
      <alignment horizontal="center" vertical="center" shrinkToFit="1"/>
    </xf>
    <xf numFmtId="0" fontId="39" fillId="0" borderId="107" xfId="2" applyFont="1" applyBorder="1" applyAlignment="1">
      <alignment horizontal="center" vertical="center" shrinkToFit="1"/>
    </xf>
    <xf numFmtId="0" fontId="39" fillId="0" borderId="107" xfId="2" applyFont="1" applyBorder="1" applyAlignment="1" applyProtection="1">
      <alignment horizontal="center" vertical="center" shrinkToFit="1"/>
      <protection locked="0"/>
    </xf>
    <xf numFmtId="0" fontId="39" fillId="0" borderId="108" xfId="2" applyFont="1" applyBorder="1" applyAlignment="1" applyProtection="1">
      <alignment horizontal="center" vertical="center" shrinkToFit="1"/>
      <protection locked="0"/>
    </xf>
    <xf numFmtId="0" fontId="39" fillId="0" borderId="106" xfId="2" applyFont="1" applyBorder="1" applyAlignment="1" applyProtection="1">
      <alignment horizontal="center" vertical="center" shrinkToFit="1"/>
      <protection locked="0"/>
    </xf>
    <xf numFmtId="0" fontId="42" fillId="3" borderId="55" xfId="2" applyFont="1" applyFill="1" applyBorder="1" applyAlignment="1">
      <alignment horizontal="left" vertical="center" shrinkToFit="1"/>
    </xf>
    <xf numFmtId="0" fontId="42" fillId="3" borderId="51" xfId="2" applyFont="1" applyFill="1" applyBorder="1" applyAlignment="1">
      <alignment horizontal="left" vertical="center" shrinkToFit="1"/>
    </xf>
    <xf numFmtId="0" fontId="42" fillId="3" borderId="58" xfId="2" applyFont="1" applyFill="1" applyBorder="1" applyAlignment="1">
      <alignment horizontal="left" vertical="center" shrinkToFit="1"/>
    </xf>
    <xf numFmtId="0" fontId="39" fillId="3" borderId="113" xfId="2" applyFont="1" applyFill="1" applyBorder="1" applyAlignment="1">
      <alignment horizontal="center" vertical="center" shrinkToFit="1"/>
    </xf>
    <xf numFmtId="0" fontId="39" fillId="3" borderId="53" xfId="2" applyFont="1" applyFill="1" applyBorder="1" applyAlignment="1">
      <alignment horizontal="center" vertical="center" shrinkToFit="1"/>
    </xf>
    <xf numFmtId="0" fontId="39" fillId="3" borderId="49" xfId="2" applyFont="1" applyFill="1" applyBorder="1" applyAlignment="1">
      <alignment horizontal="center" vertical="center" shrinkToFit="1"/>
    </xf>
    <xf numFmtId="0" fontId="39" fillId="3" borderId="56" xfId="2" applyFont="1" applyFill="1" applyBorder="1" applyAlignment="1">
      <alignment horizontal="center" vertical="center" shrinkToFit="1"/>
    </xf>
    <xf numFmtId="0" fontId="39" fillId="3" borderId="14" xfId="2" applyFont="1" applyFill="1" applyBorder="1" applyAlignment="1">
      <alignment horizontal="center" vertical="center" shrinkToFit="1"/>
    </xf>
    <xf numFmtId="0" fontId="56" fillId="3" borderId="116" xfId="2" applyFont="1" applyFill="1" applyBorder="1" applyAlignment="1">
      <alignment horizontal="center" vertical="center" textRotation="255" wrapText="1" shrinkToFit="1"/>
    </xf>
    <xf numFmtId="0" fontId="56" fillId="3" borderId="127" xfId="2" applyFont="1" applyFill="1" applyBorder="1" applyAlignment="1">
      <alignment horizontal="center" vertical="center" textRotation="255" shrinkToFit="1"/>
    </xf>
    <xf numFmtId="0" fontId="34" fillId="0" borderId="106" xfId="2" applyFont="1" applyBorder="1" applyAlignment="1" applyProtection="1">
      <alignment horizontal="center" vertical="center" shrinkToFit="1"/>
      <protection locked="0"/>
    </xf>
    <xf numFmtId="0" fontId="34" fillId="0" borderId="107" xfId="2" applyFont="1" applyBorder="1" applyAlignment="1" applyProtection="1">
      <alignment horizontal="center" vertical="center" shrinkToFit="1"/>
      <protection locked="0"/>
    </xf>
    <xf numFmtId="177" fontId="39" fillId="0" borderId="158" xfId="2" applyNumberFormat="1" applyFont="1" applyBorder="1" applyAlignment="1" applyProtection="1">
      <alignment horizontal="center" vertical="center" shrinkToFit="1"/>
      <protection locked="0"/>
    </xf>
    <xf numFmtId="177" fontId="39" fillId="0" borderId="0" xfId="2" applyNumberFormat="1" applyFont="1" applyAlignment="1" applyProtection="1">
      <alignment horizontal="center" vertical="center" shrinkToFit="1"/>
      <protection locked="0"/>
    </xf>
    <xf numFmtId="177" fontId="39" fillId="0" borderId="8" xfId="2" applyNumberFormat="1" applyFont="1" applyBorder="1" applyAlignment="1" applyProtection="1">
      <alignment horizontal="center" vertical="center" shrinkToFit="1"/>
      <protection locked="0"/>
    </xf>
    <xf numFmtId="0" fontId="39" fillId="3" borderId="45" xfId="2" applyFont="1" applyFill="1" applyBorder="1" applyAlignment="1">
      <alignment horizontal="center" vertical="center" wrapText="1" shrinkToFit="1"/>
    </xf>
    <xf numFmtId="0" fontId="34" fillId="3" borderId="166" xfId="2" applyFont="1" applyFill="1" applyBorder="1" applyAlignment="1">
      <alignment horizontal="center" vertical="center" shrinkToFit="1"/>
    </xf>
    <xf numFmtId="0" fontId="39" fillId="3" borderId="2" xfId="2" applyFont="1" applyFill="1" applyBorder="1" applyAlignment="1" applyProtection="1">
      <alignment horizontal="center" vertical="center" wrapText="1" shrinkToFit="1"/>
      <protection locked="0"/>
    </xf>
    <xf numFmtId="0" fontId="39" fillId="3" borderId="59" xfId="2" applyFont="1" applyFill="1" applyBorder="1" applyAlignment="1" applyProtection="1">
      <alignment horizontal="center" vertical="center" wrapText="1" shrinkToFit="1"/>
      <protection locked="0"/>
    </xf>
    <xf numFmtId="0" fontId="39" fillId="3" borderId="45" xfId="2" applyFont="1" applyFill="1" applyBorder="1" applyAlignment="1" applyProtection="1">
      <alignment horizontal="center" vertical="center" wrapText="1" shrinkToFit="1"/>
      <protection locked="0"/>
    </xf>
    <xf numFmtId="0" fontId="39" fillId="3" borderId="0" xfId="2" applyFont="1" applyFill="1" applyAlignment="1" applyProtection="1">
      <alignment horizontal="center" vertical="center" wrapText="1" shrinkToFit="1"/>
      <protection locked="0"/>
    </xf>
    <xf numFmtId="0" fontId="39" fillId="3" borderId="8" xfId="2" applyFont="1" applyFill="1" applyBorder="1" applyAlignment="1" applyProtection="1">
      <alignment horizontal="center" vertical="center" wrapText="1" shrinkToFit="1"/>
      <protection locked="0"/>
    </xf>
    <xf numFmtId="0" fontId="39" fillId="3" borderId="39" xfId="2" applyFont="1" applyFill="1" applyBorder="1" applyAlignment="1">
      <alignment horizontal="center" vertical="center" wrapText="1" shrinkToFit="1"/>
    </xf>
    <xf numFmtId="0" fontId="39" fillId="0" borderId="0" xfId="2" applyFont="1" applyAlignment="1">
      <alignment horizontal="center" vertical="center"/>
    </xf>
    <xf numFmtId="0" fontId="47" fillId="0" borderId="136" xfId="2" applyFont="1" applyBorder="1" applyAlignment="1">
      <alignment horizontal="center" vertical="center"/>
    </xf>
    <xf numFmtId="0" fontId="63" fillId="0" borderId="0" xfId="2" applyFont="1" applyAlignment="1">
      <alignment horizontal="left" vertical="center" wrapText="1" shrinkToFit="1"/>
    </xf>
    <xf numFmtId="0" fontId="52" fillId="3" borderId="100" xfId="2" applyFont="1" applyFill="1" applyBorder="1" applyAlignment="1">
      <alignment horizontal="center" vertical="center" textRotation="255" wrapText="1" shrinkToFit="1"/>
    </xf>
    <xf numFmtId="0" fontId="52" fillId="3" borderId="101" xfId="2" applyFont="1" applyFill="1" applyBorder="1" applyAlignment="1">
      <alignment horizontal="center" vertical="center" textRotation="255" wrapText="1" shrinkToFit="1"/>
    </xf>
    <xf numFmtId="0" fontId="52" fillId="3" borderId="45" xfId="2" applyFont="1" applyFill="1" applyBorder="1" applyAlignment="1">
      <alignment horizontal="center" vertical="center" textRotation="255" wrapText="1" shrinkToFit="1"/>
    </xf>
    <xf numFmtId="0" fontId="52" fillId="3" borderId="37" xfId="2" applyFont="1" applyFill="1" applyBorder="1" applyAlignment="1">
      <alignment horizontal="center" vertical="center" textRotation="255" wrapText="1" shrinkToFit="1"/>
    </xf>
    <xf numFmtId="0" fontId="52" fillId="3" borderId="0" xfId="2" applyFont="1" applyFill="1" applyAlignment="1">
      <alignment horizontal="center" vertical="center" textRotation="255" wrapText="1" shrinkToFit="1"/>
    </xf>
    <xf numFmtId="0" fontId="52" fillId="3" borderId="17" xfId="2" applyFont="1" applyFill="1" applyBorder="1" applyAlignment="1">
      <alignment horizontal="center" vertical="center" textRotation="255" wrapText="1" shrinkToFit="1"/>
    </xf>
    <xf numFmtId="0" fontId="52" fillId="3" borderId="11" xfId="2" applyFont="1" applyFill="1" applyBorder="1" applyAlignment="1">
      <alignment horizontal="center" vertical="center" textRotation="255" wrapText="1" shrinkToFit="1"/>
    </xf>
    <xf numFmtId="0" fontId="44" fillId="3" borderId="88" xfId="2" applyFont="1" applyFill="1" applyBorder="1" applyAlignment="1">
      <alignment horizontal="center" vertical="center"/>
    </xf>
    <xf numFmtId="0" fontId="44" fillId="3" borderId="84" xfId="2" applyFont="1" applyFill="1" applyBorder="1" applyAlignment="1">
      <alignment horizontal="center" vertical="center"/>
    </xf>
    <xf numFmtId="0" fontId="44" fillId="3" borderId="89" xfId="2" applyFont="1" applyFill="1" applyBorder="1" applyAlignment="1">
      <alignment horizontal="center" vertical="center"/>
    </xf>
    <xf numFmtId="0" fontId="44" fillId="3" borderId="85" xfId="2" applyFont="1" applyFill="1" applyBorder="1" applyAlignment="1">
      <alignment horizontal="center" vertical="center" shrinkToFit="1"/>
    </xf>
    <xf numFmtId="0" fontId="44" fillId="3" borderId="86" xfId="2" applyFont="1" applyFill="1" applyBorder="1" applyAlignment="1">
      <alignment horizontal="center" vertical="center" shrinkToFit="1"/>
    </xf>
    <xf numFmtId="0" fontId="44" fillId="3" borderId="87" xfId="2" applyFont="1" applyFill="1" applyBorder="1" applyAlignment="1">
      <alignment horizontal="center" vertical="center" shrinkToFit="1"/>
    </xf>
    <xf numFmtId="0" fontId="34" fillId="3" borderId="92" xfId="2" applyFont="1" applyFill="1" applyBorder="1" applyAlignment="1">
      <alignment horizontal="center" vertical="center" shrinkToFit="1"/>
    </xf>
    <xf numFmtId="0" fontId="34" fillId="3" borderId="21" xfId="2" applyFont="1" applyFill="1" applyBorder="1" applyAlignment="1">
      <alignment horizontal="center" vertical="center" shrinkToFit="1"/>
    </xf>
    <xf numFmtId="0" fontId="34" fillId="3" borderId="94" xfId="2" applyFont="1" applyFill="1" applyBorder="1" applyAlignment="1">
      <alignment horizontal="center" vertical="center" shrinkToFit="1"/>
    </xf>
    <xf numFmtId="0" fontId="34" fillId="3" borderId="71" xfId="2" applyFont="1" applyFill="1" applyBorder="1" applyAlignment="1">
      <alignment horizontal="center" vertical="center" shrinkToFit="1"/>
    </xf>
    <xf numFmtId="0" fontId="34" fillId="3" borderId="72" xfId="2" applyFont="1" applyFill="1" applyBorder="1" applyAlignment="1">
      <alignment horizontal="center" vertical="center" shrinkToFit="1"/>
    </xf>
    <xf numFmtId="0" fontId="44" fillId="3" borderId="93" xfId="2" applyFont="1" applyFill="1" applyBorder="1" applyAlignment="1">
      <alignment horizontal="center" shrinkToFit="1"/>
    </xf>
    <xf numFmtId="0" fontId="44" fillId="3" borderId="95" xfId="2" applyFont="1" applyFill="1" applyBorder="1" applyAlignment="1">
      <alignment horizontal="center" shrinkToFit="1"/>
    </xf>
    <xf numFmtId="0" fontId="44" fillId="3" borderId="75" xfId="2" applyFont="1" applyFill="1" applyBorder="1" applyAlignment="1">
      <alignment horizontal="center" shrinkToFit="1"/>
    </xf>
    <xf numFmtId="0" fontId="37" fillId="0" borderId="14" xfId="2" applyFont="1" applyBorder="1" applyAlignment="1">
      <alignment horizontal="center" vertical="center" shrinkToFit="1"/>
    </xf>
    <xf numFmtId="0" fontId="37" fillId="0" borderId="16" xfId="2" applyFont="1" applyBorder="1" applyAlignment="1">
      <alignment horizontal="center" vertical="center" shrinkToFit="1"/>
    </xf>
    <xf numFmtId="0" fontId="37" fillId="0" borderId="15" xfId="2" applyFont="1" applyBorder="1" applyAlignment="1">
      <alignment horizontal="center" vertical="center" shrinkToFit="1"/>
    </xf>
    <xf numFmtId="0" fontId="36" fillId="0" borderId="0" xfId="2" applyFont="1" applyAlignment="1">
      <alignment horizontal="center" vertical="top" wrapText="1" shrinkToFit="1"/>
    </xf>
    <xf numFmtId="0" fontId="44" fillId="3" borderId="39" xfId="2" applyFont="1" applyFill="1" applyBorder="1" applyAlignment="1">
      <alignment horizontal="center" vertical="center" wrapText="1" shrinkToFit="1"/>
    </xf>
    <xf numFmtId="0" fontId="44" fillId="3" borderId="59" xfId="2" applyFont="1" applyFill="1" applyBorder="1" applyAlignment="1">
      <alignment horizontal="center" vertical="center" shrinkToFit="1"/>
    </xf>
    <xf numFmtId="0" fontId="45" fillId="3" borderId="39" xfId="2" applyFont="1" applyFill="1" applyBorder="1" applyAlignment="1">
      <alignment horizontal="center" vertical="center" wrapText="1" shrinkToFit="1"/>
    </xf>
    <xf numFmtId="0" fontId="45" fillId="3" borderId="59" xfId="2" applyFont="1" applyFill="1" applyBorder="1" applyAlignment="1">
      <alignment horizontal="center" vertical="center" shrinkToFit="1"/>
    </xf>
    <xf numFmtId="0" fontId="59" fillId="0" borderId="104" xfId="0" applyFont="1" applyBorder="1" applyAlignment="1">
      <alignment horizontal="center" vertical="center" shrinkToFit="1"/>
    </xf>
    <xf numFmtId="0" fontId="59" fillId="0" borderId="4" xfId="0" applyFont="1" applyBorder="1" applyAlignment="1">
      <alignment horizontal="center" vertical="center" shrinkToFit="1"/>
    </xf>
    <xf numFmtId="0" fontId="59" fillId="0" borderId="10" xfId="0" applyFont="1" applyBorder="1" applyAlignment="1">
      <alignment horizontal="center" vertical="center" shrinkToFit="1"/>
    </xf>
    <xf numFmtId="0" fontId="61" fillId="0" borderId="0" xfId="2" applyFont="1" applyAlignment="1">
      <alignment horizontal="left" vertical="top" wrapText="1" shrinkToFit="1"/>
    </xf>
    <xf numFmtId="0" fontId="62" fillId="0" borderId="0" xfId="2" applyFont="1" applyAlignment="1">
      <alignment horizontal="right" vertical="top" wrapText="1" shrinkToFit="1"/>
    </xf>
    <xf numFmtId="0" fontId="61" fillId="0" borderId="0" xfId="2" applyFont="1" applyAlignment="1">
      <alignment horizontal="right" vertical="top" wrapText="1" shrinkToFit="1"/>
    </xf>
    <xf numFmtId="0" fontId="52" fillId="3" borderId="104" xfId="2" applyFont="1" applyFill="1" applyBorder="1" applyAlignment="1">
      <alignment horizontal="center" vertical="center" textRotation="255" wrapText="1" shrinkToFit="1"/>
    </xf>
    <xf numFmtId="0" fontId="52" fillId="3" borderId="4" xfId="2" applyFont="1" applyFill="1" applyBorder="1" applyAlignment="1">
      <alignment horizontal="center" vertical="center" textRotation="255" wrapText="1" shrinkToFit="1"/>
    </xf>
    <xf numFmtId="0" fontId="52" fillId="3" borderId="105" xfId="2" applyFont="1" applyFill="1" applyBorder="1" applyAlignment="1">
      <alignment horizontal="center" vertical="center" textRotation="255" wrapText="1" shrinkToFit="1"/>
    </xf>
    <xf numFmtId="0" fontId="52" fillId="3" borderId="12" xfId="2" applyFont="1" applyFill="1" applyBorder="1" applyAlignment="1">
      <alignment horizontal="center" vertical="center" wrapText="1"/>
    </xf>
    <xf numFmtId="0" fontId="52" fillId="3" borderId="153" xfId="2" applyFont="1" applyFill="1" applyBorder="1" applyAlignment="1">
      <alignment horizontal="center" vertical="center" wrapText="1"/>
    </xf>
    <xf numFmtId="0" fontId="52" fillId="3" borderId="9" xfId="2" applyFont="1" applyFill="1" applyBorder="1" applyAlignment="1">
      <alignment horizontal="center" vertical="center" wrapText="1"/>
    </xf>
    <xf numFmtId="0" fontId="34" fillId="3" borderId="39" xfId="2" applyFont="1" applyFill="1" applyBorder="1" applyAlignment="1" applyProtection="1">
      <alignment horizontal="center" vertical="center" shrinkToFit="1"/>
      <protection locked="0"/>
    </xf>
    <xf numFmtId="0" fontId="34" fillId="3" borderId="2" xfId="2" applyFont="1" applyFill="1" applyBorder="1" applyAlignment="1" applyProtection="1">
      <alignment horizontal="center" vertical="center" shrinkToFit="1"/>
      <protection locked="0"/>
    </xf>
    <xf numFmtId="0" fontId="34" fillId="3" borderId="59" xfId="2" applyFont="1" applyFill="1" applyBorder="1" applyAlignment="1" applyProtection="1">
      <alignment horizontal="center" vertical="center" shrinkToFit="1"/>
      <protection locked="0"/>
    </xf>
    <xf numFmtId="0" fontId="34" fillId="3" borderId="44" xfId="2" applyFont="1" applyFill="1" applyBorder="1" applyAlignment="1" applyProtection="1">
      <alignment horizontal="center" vertical="center" shrinkToFit="1"/>
      <protection locked="0"/>
    </xf>
    <xf numFmtId="0" fontId="34" fillId="3" borderId="43" xfId="2" applyFont="1" applyFill="1" applyBorder="1" applyAlignment="1" applyProtection="1">
      <alignment horizontal="center" vertical="center" shrinkToFit="1"/>
      <protection locked="0"/>
    </xf>
    <xf numFmtId="0" fontId="34" fillId="3" borderId="115" xfId="2" applyFont="1" applyFill="1" applyBorder="1" applyAlignment="1" applyProtection="1">
      <alignment horizontal="center" vertical="center" shrinkToFit="1"/>
      <protection locked="0"/>
    </xf>
    <xf numFmtId="0" fontId="25" fillId="3" borderId="157" xfId="0" applyFont="1" applyFill="1" applyBorder="1" applyAlignment="1">
      <alignment horizontal="center" vertical="center" wrapText="1"/>
    </xf>
    <xf numFmtId="0" fontId="25" fillId="3" borderId="97" xfId="0" applyFont="1" applyFill="1" applyBorder="1" applyAlignment="1">
      <alignment horizontal="center" vertical="center"/>
    </xf>
    <xf numFmtId="0" fontId="25" fillId="3" borderId="98"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15" xfId="0" applyFont="1" applyFill="1" applyBorder="1" applyAlignment="1">
      <alignment horizontal="center" vertical="center"/>
    </xf>
    <xf numFmtId="0" fontId="25" fillId="0" borderId="14"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57" xfId="0" applyFont="1" applyBorder="1" applyAlignment="1" applyProtection="1">
      <alignment horizontal="center" vertical="center" shrinkToFit="1"/>
      <protection locked="0"/>
    </xf>
    <xf numFmtId="0" fontId="25" fillId="3" borderId="55" xfId="0" applyFont="1" applyFill="1" applyBorder="1" applyAlignment="1">
      <alignment horizontal="center" vertical="center"/>
    </xf>
    <xf numFmtId="0" fontId="25" fillId="3" borderId="52" xfId="0" applyFont="1" applyFill="1" applyBorder="1" applyAlignment="1">
      <alignment horizontal="center" vertical="center"/>
    </xf>
    <xf numFmtId="0" fontId="25" fillId="0" borderId="55" xfId="0" applyFont="1" applyBorder="1" applyAlignment="1" applyProtection="1">
      <alignment horizontal="center" vertical="center" shrinkToFit="1"/>
      <protection locked="0"/>
    </xf>
    <xf numFmtId="0" fontId="25" fillId="0" borderId="51" xfId="0" applyFont="1" applyBorder="1" applyAlignment="1" applyProtection="1">
      <alignment horizontal="center" vertical="center" shrinkToFit="1"/>
      <protection locked="0"/>
    </xf>
    <xf numFmtId="0" fontId="25" fillId="0" borderId="58" xfId="0" applyFont="1" applyBorder="1" applyAlignment="1" applyProtection="1">
      <alignment horizontal="center" vertical="center" shrinkToFit="1"/>
      <protection locked="0"/>
    </xf>
    <xf numFmtId="0" fontId="25" fillId="3" borderId="16" xfId="0" applyFont="1" applyFill="1" applyBorder="1" applyAlignment="1">
      <alignment horizontal="center" vertical="center"/>
    </xf>
    <xf numFmtId="0" fontId="25" fillId="3" borderId="57" xfId="0" applyFont="1" applyFill="1" applyBorder="1" applyAlignment="1">
      <alignment horizontal="center" vertical="center"/>
    </xf>
    <xf numFmtId="0" fontId="25" fillId="3" borderId="156"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7" xfId="0" applyFont="1" applyFill="1" applyBorder="1" applyAlignment="1">
      <alignment horizontal="center" vertical="center"/>
    </xf>
    <xf numFmtId="0" fontId="25" fillId="3" borderId="152"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44" xfId="0" applyFont="1" applyFill="1" applyBorder="1" applyAlignment="1">
      <alignment horizontal="center" vertical="center"/>
    </xf>
    <xf numFmtId="0" fontId="25" fillId="3" borderId="43"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38" xfId="0" applyFont="1" applyFill="1" applyBorder="1" applyAlignment="1">
      <alignment horizontal="center" vertical="center"/>
    </xf>
    <xf numFmtId="0" fontId="25" fillId="3" borderId="45"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46" xfId="0" applyFont="1" applyFill="1" applyBorder="1" applyAlignment="1">
      <alignment horizontal="center" vertical="center"/>
    </xf>
    <xf numFmtId="0" fontId="25" fillId="3" borderId="157"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9" xfId="0" applyFont="1" applyFill="1" applyBorder="1" applyAlignment="1">
      <alignment horizontal="center" vertical="center"/>
    </xf>
    <xf numFmtId="0" fontId="25" fillId="3" borderId="0" xfId="0" applyFont="1" applyFill="1" applyAlignment="1">
      <alignment horizontal="center" vertical="center"/>
    </xf>
    <xf numFmtId="0" fontId="25" fillId="3" borderId="8" xfId="0" applyFont="1" applyFill="1" applyBorder="1" applyAlignment="1">
      <alignment horizontal="center" vertical="center"/>
    </xf>
    <xf numFmtId="0" fontId="25" fillId="0" borderId="1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57"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72" fillId="0" borderId="153" xfId="8" applyFont="1" applyBorder="1" applyAlignment="1">
      <alignment horizontal="center" vertical="center"/>
    </xf>
    <xf numFmtId="0" fontId="72" fillId="0" borderId="0" xfId="8" applyFont="1" applyAlignment="1">
      <alignment horizontal="center" vertical="center"/>
    </xf>
    <xf numFmtId="0" fontId="72" fillId="0" borderId="8" xfId="8" applyFont="1" applyBorder="1" applyAlignment="1">
      <alignment horizontal="center" vertical="center"/>
    </xf>
    <xf numFmtId="0" fontId="73" fillId="0" borderId="0" xfId="8" applyFont="1" applyAlignment="1">
      <alignment horizontal="center" vertical="center" shrinkToFit="1"/>
    </xf>
    <xf numFmtId="0" fontId="69" fillId="0" borderId="21" xfId="8" applyFont="1" applyBorder="1" applyAlignment="1">
      <alignment horizontal="center" vertical="center" shrinkToFit="1"/>
    </xf>
    <xf numFmtId="0" fontId="69" fillId="0" borderId="0" xfId="8" applyFont="1" applyAlignment="1">
      <alignment horizontal="center" vertical="center" shrinkToFit="1"/>
    </xf>
    <xf numFmtId="0" fontId="69" fillId="0" borderId="21" xfId="8" applyFont="1" applyBorder="1" applyAlignment="1">
      <alignment horizontal="center" vertical="center"/>
    </xf>
    <xf numFmtId="0" fontId="69" fillId="0" borderId="0" xfId="8" applyFont="1" applyAlignment="1">
      <alignment horizontal="center" vertical="center"/>
    </xf>
    <xf numFmtId="0" fontId="69" fillId="0" borderId="26" xfId="8" applyFont="1" applyBorder="1" applyAlignment="1">
      <alignment horizontal="center" vertical="center"/>
    </xf>
    <xf numFmtId="0" fontId="70" fillId="0" borderId="0" xfId="8" applyFont="1" applyAlignment="1">
      <alignment horizontal="center" vertical="center"/>
    </xf>
    <xf numFmtId="0" fontId="70" fillId="0" borderId="4" xfId="8" applyFont="1" applyBorder="1" applyAlignment="1">
      <alignment horizontal="center" vertical="center"/>
    </xf>
    <xf numFmtId="181" fontId="69" fillId="0" borderId="0" xfId="8" applyNumberFormat="1" applyFont="1" applyAlignment="1">
      <alignment horizontal="right" vertical="center"/>
    </xf>
    <xf numFmtId="0" fontId="69" fillId="0" borderId="0" xfId="8" applyFont="1" applyAlignment="1">
      <alignment horizontal="right" vertical="center"/>
    </xf>
    <xf numFmtId="182" fontId="69" fillId="0" borderId="0" xfId="8" applyNumberFormat="1" applyFont="1" applyAlignment="1">
      <alignment horizontal="left" vertical="center" shrinkToFit="1"/>
    </xf>
    <xf numFmtId="0" fontId="69" fillId="0" borderId="0" xfId="8" applyFont="1" applyAlignment="1">
      <alignment horizontal="left" vertical="top" shrinkToFit="1"/>
    </xf>
    <xf numFmtId="0" fontId="69" fillId="0" borderId="8" xfId="8" applyFont="1" applyBorder="1" applyAlignment="1">
      <alignment horizontal="left" vertical="top" shrinkToFit="1"/>
    </xf>
    <xf numFmtId="178" fontId="69" fillId="0" borderId="0" xfId="8" applyNumberFormat="1" applyFont="1" applyAlignment="1">
      <alignment horizontal="left" vertical="center" shrinkToFit="1"/>
    </xf>
    <xf numFmtId="178" fontId="69" fillId="0" borderId="8" xfId="8" applyNumberFormat="1" applyFont="1" applyBorder="1" applyAlignment="1">
      <alignment horizontal="left" vertical="center" shrinkToFit="1"/>
    </xf>
    <xf numFmtId="0" fontId="69" fillId="0" borderId="169" xfId="8" applyFont="1" applyBorder="1" applyAlignment="1">
      <alignment horizontal="center" vertical="center"/>
    </xf>
    <xf numFmtId="0" fontId="69" fillId="0" borderId="170" xfId="8" applyFont="1" applyBorder="1" applyAlignment="1">
      <alignment horizontal="center" vertical="center"/>
    </xf>
    <xf numFmtId="0" fontId="69" fillId="0" borderId="173" xfId="8" applyFont="1" applyBorder="1" applyAlignment="1">
      <alignment horizontal="center" vertical="center"/>
    </xf>
    <xf numFmtId="0" fontId="69" fillId="0" borderId="174" xfId="8" applyFont="1" applyBorder="1" applyAlignment="1">
      <alignment horizontal="center" vertical="center"/>
    </xf>
    <xf numFmtId="0" fontId="69" fillId="0" borderId="171" xfId="8" applyFont="1" applyBorder="1" applyAlignment="1">
      <alignment horizontal="left" vertical="center"/>
    </xf>
    <xf numFmtId="0" fontId="69" fillId="0" borderId="21" xfId="8" applyFont="1" applyBorder="1" applyAlignment="1">
      <alignment horizontal="left" vertical="center"/>
    </xf>
    <xf numFmtId="0" fontId="69" fillId="0" borderId="172" xfId="8" applyFont="1" applyBorder="1" applyAlignment="1">
      <alignment horizontal="left" vertical="center"/>
    </xf>
    <xf numFmtId="0" fontId="69" fillId="0" borderId="175" xfId="8" applyFont="1" applyBorder="1" applyAlignment="1">
      <alignment horizontal="left" vertical="center"/>
    </xf>
    <xf numFmtId="0" fontId="69" fillId="0" borderId="26" xfId="8" applyFont="1" applyBorder="1" applyAlignment="1">
      <alignment horizontal="left" vertical="center"/>
    </xf>
    <xf numFmtId="0" fontId="69" fillId="0" borderId="176" xfId="8" applyFont="1" applyBorder="1" applyAlignment="1">
      <alignment horizontal="left" vertical="center"/>
    </xf>
    <xf numFmtId="0" fontId="69" fillId="0" borderId="0" xfId="8" applyFont="1" applyAlignment="1">
      <alignment horizontal="left" vertical="center" shrinkToFit="1"/>
    </xf>
    <xf numFmtId="0" fontId="69" fillId="0" borderId="8" xfId="8" applyFont="1" applyBorder="1" applyAlignment="1">
      <alignment horizontal="left" vertical="center" shrinkToFit="1"/>
    </xf>
    <xf numFmtId="20" fontId="69" fillId="0" borderId="21" xfId="8" applyNumberFormat="1" applyFont="1" applyBorder="1" applyAlignment="1">
      <alignment horizontal="center" vertical="center" wrapText="1"/>
    </xf>
    <xf numFmtId="0" fontId="69" fillId="0" borderId="21" xfId="8" applyFont="1" applyBorder="1" applyAlignment="1">
      <alignment horizontal="center" vertical="center" wrapText="1"/>
    </xf>
    <xf numFmtId="0" fontId="69" fillId="0" borderId="0" xfId="8" applyFont="1" applyAlignment="1">
      <alignment horizontal="center" vertical="center" wrapText="1"/>
    </xf>
    <xf numFmtId="0" fontId="69" fillId="0" borderId="21" xfId="8" applyFont="1" applyBorder="1" applyAlignment="1">
      <alignment horizontal="left" vertical="center" wrapText="1"/>
    </xf>
    <xf numFmtId="0" fontId="69" fillId="0" borderId="172" xfId="8" applyFont="1" applyBorder="1" applyAlignment="1">
      <alignment horizontal="left" vertical="center" wrapText="1"/>
    </xf>
    <xf numFmtId="0" fontId="69" fillId="0" borderId="0" xfId="8" applyFont="1" applyAlignment="1">
      <alignment horizontal="left" vertical="center" wrapText="1"/>
    </xf>
    <xf numFmtId="0" fontId="69" fillId="0" borderId="8" xfId="8" applyFont="1" applyBorder="1" applyAlignment="1">
      <alignment horizontal="left" vertical="center" wrapText="1"/>
    </xf>
    <xf numFmtId="0" fontId="69" fillId="0" borderId="26" xfId="8" applyFont="1" applyBorder="1" applyAlignment="1">
      <alignment horizontal="center" vertical="center" wrapText="1"/>
    </xf>
    <xf numFmtId="0" fontId="69" fillId="0" borderId="0" xfId="8" applyFont="1" applyAlignment="1">
      <alignment horizontal="left" vertical="center"/>
    </xf>
    <xf numFmtId="0" fontId="69" fillId="0" borderId="26" xfId="8" applyFont="1" applyBorder="1" applyAlignment="1">
      <alignment horizontal="left" vertical="center" wrapText="1"/>
    </xf>
    <xf numFmtId="0" fontId="69" fillId="0" borderId="176" xfId="8" applyFont="1" applyBorder="1" applyAlignment="1">
      <alignment horizontal="left" vertical="center" wrapText="1"/>
    </xf>
    <xf numFmtId="0" fontId="69" fillId="0" borderId="180" xfId="8" applyFont="1" applyBorder="1" applyAlignment="1">
      <alignment horizontal="center" vertical="center"/>
    </xf>
    <xf numFmtId="0" fontId="69" fillId="0" borderId="181" xfId="8" applyFont="1" applyBorder="1" applyAlignment="1">
      <alignment horizontal="center" vertical="center"/>
    </xf>
    <xf numFmtId="0" fontId="69" fillId="0" borderId="153" xfId="8" applyFont="1" applyBorder="1" applyAlignment="1">
      <alignment horizontal="center" vertical="center"/>
    </xf>
    <xf numFmtId="0" fontId="69" fillId="0" borderId="182" xfId="8" applyFont="1" applyBorder="1" applyAlignment="1">
      <alignment horizontal="center" vertical="center"/>
    </xf>
    <xf numFmtId="0" fontId="69" fillId="0" borderId="171" xfId="8" applyFont="1" applyBorder="1" applyAlignment="1">
      <alignment horizontal="center" vertical="center" wrapText="1"/>
    </xf>
    <xf numFmtId="0" fontId="68" fillId="0" borderId="21" xfId="8" applyBorder="1">
      <alignment vertical="center"/>
    </xf>
    <xf numFmtId="0" fontId="68" fillId="0" borderId="179" xfId="8" applyBorder="1">
      <alignment vertical="center"/>
    </xf>
    <xf numFmtId="0" fontId="68" fillId="0" borderId="0" xfId="8">
      <alignment vertical="center"/>
    </xf>
    <xf numFmtId="183" fontId="69" fillId="0" borderId="0" xfId="8" applyNumberFormat="1" applyFont="1" applyAlignment="1">
      <alignment horizontal="center" vertical="center"/>
    </xf>
    <xf numFmtId="0" fontId="69" fillId="0" borderId="0" xfId="8" applyFont="1" applyAlignment="1">
      <alignment horizontal="right" vertical="center" wrapText="1"/>
    </xf>
    <xf numFmtId="0" fontId="69" fillId="0" borderId="26" xfId="8" applyFont="1" applyBorder="1" applyAlignment="1">
      <alignment horizontal="right" vertical="center" wrapText="1"/>
    </xf>
    <xf numFmtId="20" fontId="69" fillId="0" borderId="0" xfId="8" applyNumberFormat="1" applyFont="1" applyAlignment="1">
      <alignment horizontal="center" vertical="center" wrapText="1"/>
    </xf>
    <xf numFmtId="0" fontId="69" fillId="0" borderId="177" xfId="8" applyFont="1" applyBorder="1" applyAlignment="1">
      <alignment horizontal="center" vertical="center"/>
    </xf>
    <xf numFmtId="0" fontId="69" fillId="0" borderId="178" xfId="8" applyFont="1" applyBorder="1" applyAlignment="1">
      <alignment horizontal="center" vertical="center"/>
    </xf>
    <xf numFmtId="0" fontId="74" fillId="0" borderId="21" xfId="8" applyFont="1" applyBorder="1" applyAlignment="1">
      <alignment horizontal="center" vertical="center"/>
    </xf>
    <xf numFmtId="0" fontId="74" fillId="0" borderId="172" xfId="8" applyFont="1" applyBorder="1" applyAlignment="1">
      <alignment horizontal="center" vertical="center"/>
    </xf>
    <xf numFmtId="0" fontId="74" fillId="0" borderId="0" xfId="8" applyFont="1" applyAlignment="1">
      <alignment horizontal="center" vertical="center"/>
    </xf>
    <xf numFmtId="0" fontId="74" fillId="0" borderId="8" xfId="8" applyFont="1" applyBorder="1" applyAlignment="1">
      <alignment horizontal="center" vertical="center"/>
    </xf>
    <xf numFmtId="0" fontId="69" fillId="0" borderId="26" xfId="8" applyFont="1" applyBorder="1" applyAlignment="1">
      <alignment horizontal="center" vertical="center" shrinkToFit="1"/>
    </xf>
    <xf numFmtId="183" fontId="69" fillId="0" borderId="21" xfId="8" applyNumberFormat="1" applyFont="1" applyBorder="1" applyAlignment="1">
      <alignment horizontal="center" vertical="center"/>
    </xf>
    <xf numFmtId="0" fontId="69" fillId="0" borderId="21" xfId="8" applyFont="1" applyBorder="1" applyAlignment="1">
      <alignment horizontal="right" vertical="center" wrapText="1"/>
    </xf>
    <xf numFmtId="0" fontId="69" fillId="0" borderId="169" xfId="8" applyFont="1" applyBorder="1" applyAlignment="1">
      <alignment horizontal="center" vertical="center" wrapText="1"/>
    </xf>
    <xf numFmtId="0" fontId="69" fillId="0" borderId="171" xfId="8" applyFont="1" applyBorder="1" applyAlignment="1">
      <alignment horizontal="center" vertical="center"/>
    </xf>
    <xf numFmtId="0" fontId="69" fillId="0" borderId="179" xfId="8" applyFont="1" applyBorder="1" applyAlignment="1">
      <alignment horizontal="center" vertical="center"/>
    </xf>
    <xf numFmtId="0" fontId="69" fillId="0" borderId="183" xfId="8" applyFont="1" applyBorder="1" applyAlignment="1">
      <alignment horizontal="center" vertical="center"/>
    </xf>
    <xf numFmtId="0" fontId="69" fillId="0" borderId="175" xfId="8" applyFont="1" applyBorder="1" applyAlignment="1">
      <alignment horizontal="center" vertical="center"/>
    </xf>
    <xf numFmtId="0" fontId="69" fillId="0" borderId="172" xfId="8" applyFont="1" applyBorder="1" applyAlignment="1">
      <alignment horizontal="center" vertical="center" shrinkToFit="1"/>
    </xf>
    <xf numFmtId="0" fontId="69" fillId="0" borderId="8" xfId="8" applyFont="1" applyBorder="1" applyAlignment="1">
      <alignment horizontal="center" vertical="center" shrinkToFit="1"/>
    </xf>
    <xf numFmtId="0" fontId="74" fillId="0" borderId="180" xfId="8" applyFont="1" applyBorder="1" applyAlignment="1">
      <alignment horizontal="center" vertical="center" wrapText="1"/>
    </xf>
    <xf numFmtId="0" fontId="74" fillId="0" borderId="21" xfId="8" applyFont="1" applyBorder="1" applyAlignment="1">
      <alignment horizontal="center" vertical="center" wrapText="1"/>
    </xf>
    <xf numFmtId="0" fontId="74" fillId="0" borderId="153" xfId="8" applyFont="1" applyBorder="1" applyAlignment="1">
      <alignment horizontal="center" vertical="center" wrapText="1"/>
    </xf>
    <xf numFmtId="0" fontId="74" fillId="0" borderId="0" xfId="8" applyFont="1" applyAlignment="1">
      <alignment horizontal="center" vertical="center" wrapText="1"/>
    </xf>
    <xf numFmtId="0" fontId="74" fillId="0" borderId="186" xfId="8" applyFont="1" applyBorder="1" applyAlignment="1">
      <alignment horizontal="center" vertical="center" wrapText="1"/>
    </xf>
    <xf numFmtId="0" fontId="74" fillId="0" borderId="26" xfId="8" applyFont="1" applyBorder="1" applyAlignment="1">
      <alignment horizontal="center" vertical="center" wrapText="1"/>
    </xf>
    <xf numFmtId="0" fontId="73" fillId="0" borderId="171" xfId="8" applyFont="1" applyBorder="1" applyAlignment="1">
      <alignment horizontal="center" vertical="center" wrapText="1"/>
    </xf>
    <xf numFmtId="0" fontId="73" fillId="0" borderId="21" xfId="8" applyFont="1" applyBorder="1" applyAlignment="1">
      <alignment horizontal="center" vertical="center" wrapText="1"/>
    </xf>
    <xf numFmtId="0" fontId="73" fillId="0" borderId="181" xfId="8" applyFont="1" applyBorder="1" applyAlignment="1">
      <alignment horizontal="center" vertical="center" wrapText="1"/>
    </xf>
    <xf numFmtId="0" fontId="73" fillId="0" borderId="179" xfId="8" applyFont="1" applyBorder="1" applyAlignment="1">
      <alignment horizontal="center" vertical="center" wrapText="1"/>
    </xf>
    <xf numFmtId="0" fontId="73" fillId="0" borderId="0" xfId="8" applyFont="1" applyAlignment="1">
      <alignment horizontal="center" vertical="center" wrapText="1"/>
    </xf>
    <xf numFmtId="0" fontId="73" fillId="0" borderId="182" xfId="8" applyFont="1" applyBorder="1" applyAlignment="1">
      <alignment horizontal="center" vertical="center" wrapText="1"/>
    </xf>
    <xf numFmtId="0" fontId="73" fillId="0" borderId="175" xfId="8" applyFont="1" applyBorder="1" applyAlignment="1">
      <alignment horizontal="center" vertical="center" wrapText="1"/>
    </xf>
    <xf numFmtId="0" fontId="73" fillId="0" borderId="26" xfId="8" applyFont="1" applyBorder="1" applyAlignment="1">
      <alignment horizontal="center" vertical="center" wrapText="1"/>
    </xf>
    <xf numFmtId="0" fontId="73" fillId="0" borderId="183" xfId="8" applyFont="1" applyBorder="1" applyAlignment="1">
      <alignment horizontal="center" vertical="center" wrapText="1"/>
    </xf>
    <xf numFmtId="0" fontId="73" fillId="0" borderId="184" xfId="8" applyFont="1" applyBorder="1" applyAlignment="1">
      <alignment horizontal="center" vertical="center"/>
    </xf>
    <xf numFmtId="0" fontId="73" fillId="0" borderId="171" xfId="8" applyFont="1" applyBorder="1" applyAlignment="1">
      <alignment horizontal="center" vertical="center"/>
    </xf>
    <xf numFmtId="0" fontId="73" fillId="0" borderId="21" xfId="8" applyFont="1" applyBorder="1" applyAlignment="1">
      <alignment horizontal="center" vertical="center"/>
    </xf>
    <xf numFmtId="0" fontId="73" fillId="0" borderId="172" xfId="8" applyFont="1" applyBorder="1" applyAlignment="1">
      <alignment horizontal="center" vertical="center"/>
    </xf>
    <xf numFmtId="0" fontId="73" fillId="0" borderId="175" xfId="8" applyFont="1" applyBorder="1" applyAlignment="1">
      <alignment horizontal="center" vertical="center"/>
    </xf>
    <xf numFmtId="0" fontId="73" fillId="0" borderId="26" xfId="8" applyFont="1" applyBorder="1" applyAlignment="1">
      <alignment horizontal="center" vertical="center"/>
    </xf>
    <xf numFmtId="0" fontId="73" fillId="0" borderId="176" xfId="8" applyFont="1" applyBorder="1" applyAlignment="1">
      <alignment horizontal="center" vertical="center"/>
    </xf>
    <xf numFmtId="0" fontId="74" fillId="0" borderId="12" xfId="8" applyFont="1" applyBorder="1" applyAlignment="1">
      <alignment horizontal="center" vertical="center" wrapText="1"/>
    </xf>
    <xf numFmtId="0" fontId="74" fillId="0" borderId="13" xfId="8" applyFont="1" applyBorder="1" applyAlignment="1">
      <alignment horizontal="center" vertical="center" wrapText="1"/>
    </xf>
    <xf numFmtId="0" fontId="74" fillId="0" borderId="185" xfId="8" applyFont="1" applyBorder="1" applyAlignment="1">
      <alignment horizontal="center" vertical="center" wrapText="1"/>
    </xf>
    <xf numFmtId="0" fontId="74" fillId="0" borderId="182" xfId="8" applyFont="1" applyBorder="1" applyAlignment="1">
      <alignment horizontal="center" vertical="center" wrapText="1"/>
    </xf>
    <xf numFmtId="0" fontId="74" fillId="0" borderId="183" xfId="8" applyFont="1" applyBorder="1" applyAlignment="1">
      <alignment horizontal="center" vertical="center" wrapText="1"/>
    </xf>
    <xf numFmtId="0" fontId="74" fillId="0" borderId="171" xfId="8" applyFont="1" applyBorder="1" applyAlignment="1">
      <alignment horizontal="center" vertical="center"/>
    </xf>
    <xf numFmtId="0" fontId="74" fillId="0" borderId="181" xfId="8" applyFont="1" applyBorder="1" applyAlignment="1">
      <alignment horizontal="center" vertical="center"/>
    </xf>
    <xf numFmtId="0" fontId="74" fillId="0" borderId="175" xfId="8" applyFont="1" applyBorder="1" applyAlignment="1">
      <alignment horizontal="center" vertical="center"/>
    </xf>
    <xf numFmtId="0" fontId="74" fillId="0" borderId="26" xfId="8" applyFont="1" applyBorder="1" applyAlignment="1">
      <alignment horizontal="center" vertical="center"/>
    </xf>
    <xf numFmtId="0" fontId="74" fillId="0" borderId="183" xfId="8" applyFont="1" applyBorder="1" applyAlignment="1">
      <alignment horizontal="center" vertical="center"/>
    </xf>
    <xf numFmtId="0" fontId="74" fillId="0" borderId="176" xfId="8" applyFont="1" applyBorder="1" applyAlignment="1">
      <alignment horizontal="center" vertical="center"/>
    </xf>
    <xf numFmtId="0" fontId="74" fillId="0" borderId="171" xfId="8" applyFont="1" applyBorder="1" applyAlignment="1">
      <alignment horizontal="center" shrinkToFit="1"/>
    </xf>
    <xf numFmtId="0" fontId="74" fillId="0" borderId="21" xfId="8" applyFont="1" applyBorder="1" applyAlignment="1">
      <alignment horizontal="center" shrinkToFit="1"/>
    </xf>
    <xf numFmtId="0" fontId="74" fillId="0" borderId="181" xfId="8" applyFont="1" applyBorder="1" applyAlignment="1">
      <alignment horizontal="center" shrinkToFit="1"/>
    </xf>
    <xf numFmtId="0" fontId="74" fillId="0" borderId="171" xfId="8" applyFont="1" applyBorder="1" applyAlignment="1">
      <alignment horizontal="center" vertical="center" shrinkToFit="1"/>
    </xf>
    <xf numFmtId="0" fontId="74" fillId="0" borderId="21" xfId="8" applyFont="1" applyBorder="1" applyAlignment="1">
      <alignment horizontal="center" vertical="center" shrinkToFit="1"/>
    </xf>
    <xf numFmtId="0" fontId="74" fillId="0" borderId="181" xfId="8" applyFont="1" applyBorder="1" applyAlignment="1">
      <alignment horizontal="center" vertical="center" shrinkToFit="1"/>
    </xf>
    <xf numFmtId="0" fontId="69" fillId="0" borderId="179" xfId="8" applyFont="1" applyBorder="1" applyAlignment="1">
      <alignment horizontal="center" vertical="center" shrinkToFit="1"/>
    </xf>
    <xf numFmtId="0" fontId="69" fillId="0" borderId="182" xfId="8" applyFont="1" applyBorder="1" applyAlignment="1">
      <alignment horizontal="center" vertical="center" shrinkToFit="1"/>
    </xf>
    <xf numFmtId="0" fontId="69" fillId="0" borderId="175" xfId="8" applyFont="1" applyBorder="1" applyAlignment="1">
      <alignment horizontal="center" vertical="center" shrinkToFit="1"/>
    </xf>
    <xf numFmtId="0" fontId="69" fillId="0" borderId="183" xfId="8" applyFont="1" applyBorder="1" applyAlignment="1">
      <alignment horizontal="center" vertical="center" shrinkToFit="1"/>
    </xf>
    <xf numFmtId="0" fontId="73" fillId="0" borderId="180" xfId="8" applyFont="1" applyBorder="1" applyAlignment="1">
      <alignment horizontal="center" vertical="center" wrapText="1"/>
    </xf>
    <xf numFmtId="0" fontId="73" fillId="0" borderId="153" xfId="8" applyFont="1" applyBorder="1" applyAlignment="1">
      <alignment horizontal="center" vertical="center" wrapText="1"/>
    </xf>
    <xf numFmtId="0" fontId="73" fillId="0" borderId="186" xfId="8" applyFont="1" applyBorder="1" applyAlignment="1">
      <alignment horizontal="center" vertical="center" wrapText="1"/>
    </xf>
    <xf numFmtId="178" fontId="73" fillId="0" borderId="171" xfId="8" applyNumberFormat="1" applyFont="1" applyBorder="1" applyAlignment="1">
      <alignment horizontal="center" vertical="center"/>
    </xf>
    <xf numFmtId="178" fontId="73" fillId="0" borderId="21" xfId="8" applyNumberFormat="1" applyFont="1" applyBorder="1" applyAlignment="1">
      <alignment horizontal="center" vertical="center"/>
    </xf>
    <xf numFmtId="178" fontId="73" fillId="0" borderId="181" xfId="8" applyNumberFormat="1" applyFont="1" applyBorder="1" applyAlignment="1">
      <alignment horizontal="center" vertical="center"/>
    </xf>
    <xf numFmtId="178" fontId="69" fillId="0" borderId="171" xfId="8" applyNumberFormat="1" applyFont="1" applyBorder="1" applyAlignment="1">
      <alignment horizontal="center" vertical="center"/>
    </xf>
    <xf numFmtId="178" fontId="69" fillId="0" borderId="21" xfId="8" applyNumberFormat="1" applyFont="1" applyBorder="1" applyAlignment="1">
      <alignment horizontal="center" vertical="center"/>
    </xf>
    <xf numFmtId="178" fontId="69" fillId="0" borderId="181" xfId="8" applyNumberFormat="1" applyFont="1" applyBorder="1" applyAlignment="1">
      <alignment horizontal="center" vertical="center"/>
    </xf>
    <xf numFmtId="178" fontId="69" fillId="0" borderId="179" xfId="8" applyNumberFormat="1" applyFont="1" applyBorder="1" applyAlignment="1">
      <alignment horizontal="center" vertical="center"/>
    </xf>
    <xf numFmtId="178" fontId="69" fillId="0" borderId="0" xfId="8" applyNumberFormat="1" applyFont="1" applyAlignment="1">
      <alignment horizontal="center" vertical="center"/>
    </xf>
    <xf numFmtId="178" fontId="69" fillId="0" borderId="182" xfId="8" applyNumberFormat="1" applyFont="1" applyBorder="1" applyAlignment="1">
      <alignment horizontal="center" vertical="center"/>
    </xf>
    <xf numFmtId="178" fontId="69" fillId="0" borderId="175" xfId="8" applyNumberFormat="1" applyFont="1" applyBorder="1" applyAlignment="1">
      <alignment horizontal="center" vertical="center"/>
    </xf>
    <xf numFmtId="178" fontId="69" fillId="0" borderId="26" xfId="8" applyNumberFormat="1" applyFont="1" applyBorder="1" applyAlignment="1">
      <alignment horizontal="center" vertical="center"/>
    </xf>
    <xf numFmtId="178" fontId="69" fillId="0" borderId="183" xfId="8" applyNumberFormat="1" applyFont="1" applyBorder="1" applyAlignment="1">
      <alignment horizontal="center" vertical="center"/>
    </xf>
    <xf numFmtId="178" fontId="69" fillId="0" borderId="172" xfId="8" applyNumberFormat="1" applyFont="1" applyBorder="1" applyAlignment="1">
      <alignment horizontal="center" vertical="center"/>
    </xf>
    <xf numFmtId="178" fontId="69" fillId="0" borderId="8" xfId="8" applyNumberFormat="1" applyFont="1" applyBorder="1" applyAlignment="1">
      <alignment horizontal="center" vertical="center"/>
    </xf>
    <xf numFmtId="178" fontId="69" fillId="0" borderId="176" xfId="8" applyNumberFormat="1" applyFont="1" applyBorder="1" applyAlignment="1">
      <alignment horizontal="center" vertical="center"/>
    </xf>
    <xf numFmtId="178" fontId="73" fillId="0" borderId="0" xfId="8" applyNumberFormat="1" applyFont="1" applyAlignment="1">
      <alignment horizontal="center" vertical="center"/>
    </xf>
    <xf numFmtId="178" fontId="73" fillId="0" borderId="175" xfId="8" applyNumberFormat="1" applyFont="1" applyBorder="1" applyAlignment="1">
      <alignment horizontal="center" vertical="center"/>
    </xf>
    <xf numFmtId="178" fontId="73" fillId="0" borderId="26" xfId="8" applyNumberFormat="1" applyFont="1" applyBorder="1" applyAlignment="1">
      <alignment horizontal="center" vertical="center"/>
    </xf>
    <xf numFmtId="178" fontId="73" fillId="0" borderId="183" xfId="8" applyNumberFormat="1" applyFont="1" applyBorder="1" applyAlignment="1">
      <alignment horizontal="center" vertical="center"/>
    </xf>
    <xf numFmtId="178" fontId="80" fillId="0" borderId="171" xfId="8" applyNumberFormat="1" applyFont="1" applyBorder="1" applyAlignment="1">
      <alignment horizontal="center" vertical="center"/>
    </xf>
    <xf numFmtId="178" fontId="80" fillId="0" borderId="21" xfId="8" applyNumberFormat="1" applyFont="1" applyBorder="1" applyAlignment="1">
      <alignment horizontal="center" vertical="center"/>
    </xf>
    <xf numFmtId="178" fontId="80" fillId="0" borderId="181" xfId="8" applyNumberFormat="1" applyFont="1" applyBorder="1" applyAlignment="1">
      <alignment horizontal="center" vertical="center"/>
    </xf>
    <xf numFmtId="178" fontId="80" fillId="0" borderId="175" xfId="8" applyNumberFormat="1" applyFont="1" applyBorder="1" applyAlignment="1">
      <alignment horizontal="center" vertical="center"/>
    </xf>
    <xf numFmtId="178" fontId="80" fillId="0" borderId="26" xfId="8" applyNumberFormat="1" applyFont="1" applyBorder="1" applyAlignment="1">
      <alignment horizontal="center" vertical="center"/>
    </xf>
    <xf numFmtId="178" fontId="80" fillId="0" borderId="183" xfId="8" applyNumberFormat="1" applyFont="1" applyBorder="1" applyAlignment="1">
      <alignment horizontal="center" vertical="center"/>
    </xf>
    <xf numFmtId="0" fontId="77" fillId="0" borderId="21" xfId="8" applyFont="1" applyBorder="1" applyAlignment="1">
      <alignment horizontal="center" vertical="top" wrapText="1"/>
    </xf>
    <xf numFmtId="0" fontId="77" fillId="0" borderId="181" xfId="8" applyFont="1" applyBorder="1" applyAlignment="1">
      <alignment horizontal="center" vertical="top" wrapText="1"/>
    </xf>
    <xf numFmtId="0" fontId="77" fillId="0" borderId="0" xfId="8" applyFont="1" applyAlignment="1">
      <alignment horizontal="center" vertical="top" wrapText="1"/>
    </xf>
    <xf numFmtId="0" fontId="77" fillId="0" borderId="182" xfId="8" applyFont="1" applyBorder="1" applyAlignment="1">
      <alignment horizontal="center" vertical="top" wrapText="1"/>
    </xf>
    <xf numFmtId="0" fontId="77" fillId="0" borderId="26" xfId="8" applyFont="1" applyBorder="1" applyAlignment="1">
      <alignment horizontal="center" vertical="top" wrapText="1"/>
    </xf>
    <xf numFmtId="0" fontId="77" fillId="0" borderId="183" xfId="8" applyFont="1" applyBorder="1" applyAlignment="1">
      <alignment horizontal="center" vertical="top" wrapText="1"/>
    </xf>
    <xf numFmtId="0" fontId="73" fillId="0" borderId="191" xfId="8" applyFont="1" applyBorder="1" applyAlignment="1">
      <alignment horizontal="center" vertical="center" wrapText="1"/>
    </xf>
    <xf numFmtId="0" fontId="73" fillId="0" borderId="192" xfId="8" applyFont="1" applyBorder="1" applyAlignment="1">
      <alignment horizontal="center" vertical="center" wrapText="1"/>
    </xf>
    <xf numFmtId="0" fontId="73" fillId="0" borderId="193" xfId="8" applyFont="1" applyBorder="1" applyAlignment="1">
      <alignment horizontal="center" vertical="center" wrapText="1"/>
    </xf>
    <xf numFmtId="0" fontId="68" fillId="0" borderId="0" xfId="8" applyAlignment="1">
      <alignment horizontal="left" vertical="center"/>
    </xf>
    <xf numFmtId="0" fontId="78" fillId="0" borderId="0" xfId="8" applyFont="1" applyAlignment="1">
      <alignment horizontal="left" vertical="center"/>
    </xf>
    <xf numFmtId="0" fontId="75" fillId="0" borderId="187" xfId="8" applyFont="1" applyBorder="1" applyAlignment="1">
      <alignment horizontal="center" vertical="center" wrapText="1"/>
    </xf>
    <xf numFmtId="0" fontId="75" fillId="0" borderId="184" xfId="8" applyFont="1" applyBorder="1" applyAlignment="1">
      <alignment horizontal="center" vertical="center"/>
    </xf>
    <xf numFmtId="0" fontId="75" fillId="0" borderId="187" xfId="8" applyFont="1" applyBorder="1" applyAlignment="1">
      <alignment horizontal="center" vertical="center"/>
    </xf>
    <xf numFmtId="0" fontId="75" fillId="0" borderId="188" xfId="8" applyFont="1" applyBorder="1" applyAlignment="1">
      <alignment horizontal="center" vertical="center"/>
    </xf>
    <xf numFmtId="0" fontId="75" fillId="0" borderId="189" xfId="8" applyFont="1" applyBorder="1" applyAlignment="1">
      <alignment horizontal="center" vertical="center"/>
    </xf>
    <xf numFmtId="178" fontId="69" fillId="0" borderId="190" xfId="8" applyNumberFormat="1" applyFont="1" applyBorder="1" applyAlignment="1">
      <alignment horizontal="center" vertical="center"/>
    </xf>
    <xf numFmtId="178" fontId="69" fillId="0" borderId="4" xfId="8" applyNumberFormat="1" applyFont="1" applyBorder="1" applyAlignment="1">
      <alignment horizontal="center" vertical="center"/>
    </xf>
    <xf numFmtId="178" fontId="69" fillId="0" borderId="10" xfId="8" applyNumberFormat="1" applyFont="1" applyBorder="1" applyAlignment="1">
      <alignment horizontal="center" vertical="center"/>
    </xf>
    <xf numFmtId="178" fontId="73" fillId="0" borderId="0" xfId="8" applyNumberFormat="1" applyFont="1" applyAlignment="1" applyProtection="1">
      <alignment horizontal="center" vertical="center"/>
      <protection locked="0"/>
    </xf>
    <xf numFmtId="178" fontId="73" fillId="0" borderId="26" xfId="8" applyNumberFormat="1" applyFont="1" applyBorder="1" applyAlignment="1" applyProtection="1">
      <alignment horizontal="center" vertical="center"/>
      <protection locked="0"/>
    </xf>
    <xf numFmtId="0" fontId="76" fillId="0" borderId="171" xfId="8" applyFont="1" applyBorder="1" applyAlignment="1" applyProtection="1">
      <alignment horizontal="center" vertical="center"/>
      <protection locked="0"/>
    </xf>
    <xf numFmtId="0" fontId="76" fillId="0" borderId="21" xfId="8" applyFont="1" applyBorder="1" applyAlignment="1" applyProtection="1">
      <alignment horizontal="center" vertical="center"/>
      <protection locked="0"/>
    </xf>
    <xf numFmtId="0" fontId="76" fillId="0" borderId="172" xfId="8" applyFont="1" applyBorder="1" applyAlignment="1" applyProtection="1">
      <alignment horizontal="center" vertical="center"/>
      <protection locked="0"/>
    </xf>
    <xf numFmtId="0" fontId="76" fillId="0" borderId="179" xfId="8" applyFont="1" applyBorder="1" applyAlignment="1" applyProtection="1">
      <alignment horizontal="center" vertical="center"/>
      <protection locked="0"/>
    </xf>
    <xf numFmtId="0" fontId="76" fillId="0" borderId="0" xfId="8" applyFont="1" applyAlignment="1" applyProtection="1">
      <alignment horizontal="center" vertical="center"/>
      <protection locked="0"/>
    </xf>
    <xf numFmtId="0" fontId="76" fillId="0" borderId="8" xfId="8" applyFont="1" applyBorder="1" applyAlignment="1" applyProtection="1">
      <alignment horizontal="center" vertical="center"/>
      <protection locked="0"/>
    </xf>
    <xf numFmtId="0" fontId="76" fillId="0" borderId="190" xfId="8" applyFont="1" applyBorder="1" applyAlignment="1" applyProtection="1">
      <alignment horizontal="center" vertical="center"/>
      <protection locked="0"/>
    </xf>
    <xf numFmtId="0" fontId="76" fillId="0" borderId="4" xfId="8" applyFont="1" applyBorder="1" applyAlignment="1" applyProtection="1">
      <alignment horizontal="center" vertical="center"/>
      <protection locked="0"/>
    </xf>
    <xf numFmtId="0" fontId="76" fillId="0" borderId="10" xfId="8" applyFont="1" applyBorder="1" applyAlignment="1" applyProtection="1">
      <alignment horizontal="center" vertical="center"/>
      <protection locked="0"/>
    </xf>
    <xf numFmtId="178" fontId="73" fillId="0" borderId="21" xfId="8" applyNumberFormat="1" applyFont="1" applyBorder="1" applyAlignment="1" applyProtection="1">
      <alignment horizontal="center" vertical="center"/>
      <protection locked="0"/>
    </xf>
    <xf numFmtId="178" fontId="69" fillId="0" borderId="171" xfId="8" applyNumberFormat="1" applyFont="1" applyBorder="1" applyAlignment="1" applyProtection="1">
      <alignment horizontal="center" vertical="center"/>
      <protection locked="0"/>
    </xf>
    <xf numFmtId="178" fontId="69" fillId="0" borderId="21" xfId="8" applyNumberFormat="1" applyFont="1" applyBorder="1" applyAlignment="1" applyProtection="1">
      <alignment horizontal="center" vertical="center"/>
      <protection locked="0"/>
    </xf>
    <xf numFmtId="178" fontId="69" fillId="0" borderId="181" xfId="8" applyNumberFormat="1" applyFont="1" applyBorder="1" applyAlignment="1" applyProtection="1">
      <alignment horizontal="center" vertical="center"/>
      <protection locked="0"/>
    </xf>
    <xf numFmtId="178" fontId="69" fillId="0" borderId="179" xfId="8" applyNumberFormat="1" applyFont="1" applyBorder="1" applyAlignment="1" applyProtection="1">
      <alignment horizontal="center" vertical="center"/>
      <protection locked="0"/>
    </xf>
    <xf numFmtId="178" fontId="69" fillId="0" borderId="0" xfId="8" applyNumberFormat="1" applyFont="1" applyAlignment="1" applyProtection="1">
      <alignment horizontal="center" vertical="center"/>
      <protection locked="0"/>
    </xf>
    <xf numFmtId="178" fontId="69" fillId="0" borderId="182" xfId="8" applyNumberFormat="1" applyFont="1" applyBorder="1" applyAlignment="1" applyProtection="1">
      <alignment horizontal="center" vertical="center"/>
      <protection locked="0"/>
    </xf>
    <xf numFmtId="178" fontId="69" fillId="0" borderId="175" xfId="8" applyNumberFormat="1" applyFont="1" applyBorder="1" applyAlignment="1" applyProtection="1">
      <alignment horizontal="center" vertical="center"/>
      <protection locked="0"/>
    </xf>
    <xf numFmtId="178" fontId="69" fillId="0" borderId="26" xfId="8" applyNumberFormat="1" applyFont="1" applyBorder="1" applyAlignment="1" applyProtection="1">
      <alignment horizontal="center" vertical="center"/>
      <protection locked="0"/>
    </xf>
    <xf numFmtId="178" fontId="69" fillId="0" borderId="183" xfId="8" applyNumberFormat="1" applyFont="1" applyBorder="1" applyAlignment="1" applyProtection="1">
      <alignment horizontal="center" vertical="center"/>
      <protection locked="0"/>
    </xf>
    <xf numFmtId="0" fontId="74" fillId="0" borderId="12" xfId="8" applyFont="1" applyBorder="1" applyAlignment="1" applyProtection="1">
      <alignment horizontal="center" vertical="center" wrapText="1"/>
      <protection locked="0"/>
    </xf>
    <xf numFmtId="0" fontId="74" fillId="0" borderId="13" xfId="8" applyFont="1" applyBorder="1" applyAlignment="1" applyProtection="1">
      <alignment horizontal="center" vertical="center" wrapText="1"/>
      <protection locked="0"/>
    </xf>
    <xf numFmtId="0" fontId="74" fillId="0" borderId="185" xfId="8" applyFont="1" applyBorder="1" applyAlignment="1" applyProtection="1">
      <alignment horizontal="center" vertical="center" wrapText="1"/>
      <protection locked="0"/>
    </xf>
    <xf numFmtId="0" fontId="74" fillId="0" borderId="153" xfId="8" applyFont="1" applyBorder="1" applyAlignment="1" applyProtection="1">
      <alignment horizontal="center" vertical="center" wrapText="1"/>
      <protection locked="0"/>
    </xf>
    <xf numFmtId="0" fontId="74" fillId="0" borderId="0" xfId="8" applyFont="1" applyAlignment="1" applyProtection="1">
      <alignment horizontal="center" vertical="center" wrapText="1"/>
      <protection locked="0"/>
    </xf>
    <xf numFmtId="0" fontId="74" fillId="0" borderId="182" xfId="8" applyFont="1" applyBorder="1" applyAlignment="1" applyProtection="1">
      <alignment horizontal="center" vertical="center" wrapText="1"/>
      <protection locked="0"/>
    </xf>
    <xf numFmtId="0" fontId="74" fillId="0" borderId="186" xfId="8" applyFont="1" applyBorder="1" applyAlignment="1" applyProtection="1">
      <alignment horizontal="center" vertical="center" wrapText="1"/>
      <protection locked="0"/>
    </xf>
    <xf numFmtId="0" fontId="74" fillId="0" borderId="26" xfId="8" applyFont="1" applyBorder="1" applyAlignment="1" applyProtection="1">
      <alignment horizontal="center" vertical="center" wrapText="1"/>
      <protection locked="0"/>
    </xf>
    <xf numFmtId="0" fontId="74" fillId="0" borderId="183" xfId="8" applyFont="1" applyBorder="1" applyAlignment="1" applyProtection="1">
      <alignment horizontal="center" vertical="center" wrapText="1"/>
      <protection locked="0"/>
    </xf>
    <xf numFmtId="0" fontId="75" fillId="0" borderId="21" xfId="8" applyFont="1" applyBorder="1" applyAlignment="1" applyProtection="1">
      <alignment horizontal="center" vertical="center"/>
      <protection locked="0"/>
    </xf>
    <xf numFmtId="0" fontId="75" fillId="0" borderId="172" xfId="8" applyFont="1" applyBorder="1" applyAlignment="1" applyProtection="1">
      <alignment horizontal="center" vertical="center"/>
      <protection locked="0"/>
    </xf>
    <xf numFmtId="0" fontId="75" fillId="0" borderId="0" xfId="8" applyFont="1" applyAlignment="1" applyProtection="1">
      <alignment horizontal="center" vertical="center"/>
      <protection locked="0"/>
    </xf>
    <xf numFmtId="0" fontId="75" fillId="0" borderId="8" xfId="8" applyFont="1" applyBorder="1" applyAlignment="1" applyProtection="1">
      <alignment horizontal="center" vertical="center"/>
      <protection locked="0"/>
    </xf>
    <xf numFmtId="0" fontId="69" fillId="0" borderId="21" xfId="8" applyFont="1" applyBorder="1" applyAlignment="1" applyProtection="1">
      <alignment horizontal="center" vertical="center"/>
      <protection locked="0"/>
    </xf>
    <xf numFmtId="0" fontId="69" fillId="0" borderId="0" xfId="8" applyFont="1" applyAlignment="1" applyProtection="1">
      <alignment horizontal="center" vertical="center"/>
      <protection locked="0"/>
    </xf>
    <xf numFmtId="0" fontId="69" fillId="0" borderId="26" xfId="8" applyFont="1" applyBorder="1" applyAlignment="1" applyProtection="1">
      <alignment horizontal="center" vertical="center"/>
      <protection locked="0"/>
    </xf>
    <xf numFmtId="0" fontId="69" fillId="0" borderId="0" xfId="8" quotePrefix="1" applyFont="1" applyAlignment="1">
      <alignment horizontal="right" vertical="center" shrinkToFit="1"/>
    </xf>
    <xf numFmtId="0" fontId="69" fillId="0" borderId="26" xfId="8" quotePrefix="1" applyFont="1" applyBorder="1" applyAlignment="1">
      <alignment horizontal="right" vertical="center" shrinkToFit="1"/>
    </xf>
    <xf numFmtId="185" fontId="69" fillId="0" borderId="0" xfId="8" quotePrefix="1" applyNumberFormat="1" applyFont="1" applyAlignment="1">
      <alignment horizontal="center" vertical="center" shrinkToFit="1"/>
    </xf>
    <xf numFmtId="185" fontId="69" fillId="0" borderId="26" xfId="8" quotePrefix="1" applyNumberFormat="1" applyFont="1" applyBorder="1" applyAlignment="1">
      <alignment horizontal="center" vertical="center" shrinkToFit="1"/>
    </xf>
    <xf numFmtId="0" fontId="69" fillId="0" borderId="21" xfId="8" applyFont="1" applyBorder="1" applyAlignment="1" applyProtection="1">
      <alignment horizontal="center" vertical="center" shrinkToFit="1"/>
      <protection locked="0"/>
    </xf>
    <xf numFmtId="0" fontId="69" fillId="0" borderId="0" xfId="8" applyFont="1" applyAlignment="1" applyProtection="1">
      <alignment horizontal="center" vertical="center" shrinkToFit="1"/>
      <protection locked="0"/>
    </xf>
    <xf numFmtId="0" fontId="69" fillId="0" borderId="26" xfId="8" applyFont="1" applyBorder="1" applyAlignment="1" applyProtection="1">
      <alignment horizontal="center" vertical="center" shrinkToFit="1"/>
      <protection locked="0"/>
    </xf>
    <xf numFmtId="185" fontId="69" fillId="0" borderId="0" xfId="8" quotePrefix="1" applyNumberFormat="1" applyFont="1" applyAlignment="1">
      <alignment horizontal="right" vertical="center" shrinkToFit="1"/>
    </xf>
    <xf numFmtId="185" fontId="69" fillId="0" borderId="26" xfId="8" quotePrefix="1" applyNumberFormat="1" applyFont="1" applyBorder="1" applyAlignment="1">
      <alignment horizontal="right" vertical="center" shrinkToFit="1"/>
    </xf>
    <xf numFmtId="177" fontId="69" fillId="0" borderId="21" xfId="8" applyNumberFormat="1" applyFont="1" applyBorder="1" applyAlignment="1">
      <alignment horizontal="center" vertical="center" shrinkToFit="1"/>
    </xf>
    <xf numFmtId="177" fontId="69" fillId="0" borderId="0" xfId="8" applyNumberFormat="1" applyFont="1" applyAlignment="1">
      <alignment horizontal="center" vertical="center" shrinkToFit="1"/>
    </xf>
    <xf numFmtId="185" fontId="69" fillId="0" borderId="21" xfId="8" quotePrefix="1" applyNumberFormat="1" applyFont="1" applyBorder="1" applyAlignment="1">
      <alignment horizontal="center" vertical="center" shrinkToFit="1"/>
    </xf>
    <xf numFmtId="177" fontId="69" fillId="0" borderId="26" xfId="8" applyNumberFormat="1" applyFont="1" applyBorder="1" applyAlignment="1">
      <alignment horizontal="center" vertical="center" shrinkToFit="1"/>
    </xf>
    <xf numFmtId="0" fontId="69" fillId="0" borderId="4" xfId="8" applyFont="1" applyBorder="1" applyAlignment="1">
      <alignment horizontal="left" vertical="center"/>
    </xf>
    <xf numFmtId="186" fontId="69" fillId="0" borderId="0" xfId="8" applyNumberFormat="1" applyFont="1" applyAlignment="1">
      <alignment horizontal="right" vertical="center" shrinkToFit="1"/>
    </xf>
    <xf numFmtId="0" fontId="69" fillId="0" borderId="171" xfId="8" applyFont="1" applyBorder="1" applyAlignment="1" applyProtection="1">
      <alignment horizontal="left" vertical="center" wrapText="1"/>
      <protection locked="0"/>
    </xf>
    <xf numFmtId="0" fontId="69" fillId="0" borderId="21" xfId="8" applyFont="1" applyBorder="1" applyAlignment="1" applyProtection="1">
      <alignment horizontal="left" vertical="center" wrapText="1"/>
      <protection locked="0"/>
    </xf>
    <xf numFmtId="0" fontId="69" fillId="0" borderId="172" xfId="8" applyFont="1" applyBorder="1" applyAlignment="1" applyProtection="1">
      <alignment horizontal="left" vertical="center" wrapText="1"/>
      <protection locked="0"/>
    </xf>
    <xf numFmtId="0" fontId="69" fillId="0" borderId="175" xfId="8" applyFont="1" applyBorder="1" applyAlignment="1" applyProtection="1">
      <alignment horizontal="left" vertical="center" wrapText="1"/>
      <protection locked="0"/>
    </xf>
    <xf numFmtId="0" fontId="69" fillId="0" borderId="26" xfId="8" applyFont="1" applyBorder="1" applyAlignment="1" applyProtection="1">
      <alignment horizontal="left" vertical="center" wrapText="1"/>
      <protection locked="0"/>
    </xf>
    <xf numFmtId="0" fontId="69" fillId="0" borderId="176" xfId="8" applyFont="1" applyBorder="1" applyAlignment="1" applyProtection="1">
      <alignment horizontal="left" vertical="center" wrapText="1"/>
      <protection locked="0"/>
    </xf>
    <xf numFmtId="0" fontId="69" fillId="0" borderId="21" xfId="8" applyFont="1" applyBorder="1" applyAlignment="1">
      <alignment horizontal="left" vertical="center" shrinkToFit="1"/>
    </xf>
    <xf numFmtId="0" fontId="69" fillId="0" borderId="172" xfId="8" applyFont="1" applyBorder="1" applyAlignment="1">
      <alignment horizontal="left" vertical="center" shrinkToFit="1"/>
    </xf>
    <xf numFmtId="182" fontId="69" fillId="0" borderId="0" xfId="8" applyNumberFormat="1" applyFont="1" applyAlignment="1" applyProtection="1">
      <alignment horizontal="left" vertical="center" shrinkToFit="1"/>
      <protection locked="0"/>
    </xf>
    <xf numFmtId="0" fontId="69" fillId="0" borderId="0" xfId="8" applyFont="1" applyAlignment="1" applyProtection="1">
      <alignment horizontal="right" vertical="top" shrinkToFit="1"/>
      <protection locked="0"/>
    </xf>
    <xf numFmtId="185" fontId="69" fillId="0" borderId="21" xfId="8" quotePrefix="1" applyNumberFormat="1" applyFont="1" applyBorder="1" applyAlignment="1">
      <alignment horizontal="right" vertical="center" shrinkToFit="1"/>
    </xf>
    <xf numFmtId="0" fontId="69" fillId="0" borderId="21" xfId="8" quotePrefix="1" applyFont="1" applyBorder="1" applyAlignment="1">
      <alignment horizontal="right" vertical="center" shrinkToFit="1"/>
    </xf>
    <xf numFmtId="0" fontId="69" fillId="0" borderId="26" xfId="8" applyFont="1" applyBorder="1" applyAlignment="1">
      <alignment horizontal="left" vertical="center" shrinkToFit="1"/>
    </xf>
    <xf numFmtId="0" fontId="69" fillId="0" borderId="176" xfId="8" applyFont="1" applyBorder="1" applyAlignment="1">
      <alignment horizontal="left" vertical="center" shrinkToFit="1"/>
    </xf>
    <xf numFmtId="177" fontId="69" fillId="0" borderId="0" xfId="8" applyNumberFormat="1" applyFont="1" applyAlignment="1">
      <alignment horizontal="right" vertical="center" shrinkToFit="1"/>
    </xf>
    <xf numFmtId="177" fontId="69" fillId="0" borderId="26" xfId="8" applyNumberFormat="1" applyFont="1" applyBorder="1" applyAlignment="1">
      <alignment horizontal="right" vertical="center" shrinkToFit="1"/>
    </xf>
    <xf numFmtId="177" fontId="69" fillId="0" borderId="21" xfId="8" applyNumberFormat="1" applyFont="1" applyBorder="1" applyAlignment="1">
      <alignment horizontal="right" vertical="center" shrinkToFit="1"/>
    </xf>
    <xf numFmtId="0" fontId="0" fillId="0" borderId="1" xfId="0" applyBorder="1" applyAlignment="1">
      <alignment horizontal="center" vertical="center"/>
    </xf>
    <xf numFmtId="0" fontId="0" fillId="0" borderId="17" xfId="0" applyBorder="1" applyAlignment="1">
      <alignment horizontal="center" vertical="center"/>
    </xf>
    <xf numFmtId="0" fontId="56" fillId="3" borderId="45" xfId="2" applyFont="1" applyFill="1" applyBorder="1" applyAlignment="1">
      <alignment horizontal="center" vertical="center" wrapText="1" shrinkToFit="1"/>
    </xf>
    <xf numFmtId="0" fontId="56" fillId="3" borderId="0" xfId="2" applyFont="1" applyFill="1" applyAlignment="1">
      <alignment horizontal="center" vertical="center" shrinkToFit="1"/>
    </xf>
    <xf numFmtId="0" fontId="56" fillId="3" borderId="8" xfId="2" applyFont="1" applyFill="1" applyBorder="1" applyAlignment="1">
      <alignment horizontal="center" vertical="center" shrinkToFit="1"/>
    </xf>
    <xf numFmtId="0" fontId="56" fillId="3" borderId="44" xfId="2" applyFont="1" applyFill="1" applyBorder="1" applyAlignment="1">
      <alignment horizontal="center" vertical="center" shrinkToFit="1"/>
    </xf>
    <xf numFmtId="0" fontId="56" fillId="3" borderId="43" xfId="2" applyFont="1" applyFill="1" applyBorder="1" applyAlignment="1">
      <alignment horizontal="center" vertical="center" shrinkToFit="1"/>
    </xf>
    <xf numFmtId="0" fontId="56" fillId="3" borderId="115" xfId="2" applyFont="1" applyFill="1" applyBorder="1" applyAlignment="1">
      <alignment horizontal="center" vertical="center" shrinkToFit="1"/>
    </xf>
    <xf numFmtId="0" fontId="57" fillId="3" borderId="109" xfId="2" applyFont="1" applyFill="1" applyBorder="1" applyAlignment="1">
      <alignment horizontal="center" vertical="center" shrinkToFit="1"/>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0000"/>
        </patternFill>
      </fill>
      <border>
        <left style="thin">
          <color auto="1"/>
        </left>
        <right style="thin">
          <color auto="1"/>
        </right>
        <top style="thin">
          <color auto="1"/>
        </top>
        <bottom style="thin">
          <color auto="1"/>
        </bottom>
      </border>
    </dxf>
    <dxf>
      <font>
        <color auto="1"/>
      </font>
      <fill>
        <patternFill>
          <bgColor rgb="FFFF0000"/>
        </patternFill>
      </fill>
      <border>
        <left style="thin">
          <color auto="1"/>
        </left>
        <right style="thin">
          <color auto="1"/>
        </right>
        <top style="thin">
          <color auto="1"/>
        </top>
        <bottom style="thin">
          <color auto="1"/>
        </bottom>
      </border>
    </dxf>
    <dxf>
      <font>
        <color auto="1"/>
      </font>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T$37"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fmlaLink="$T$41" lockText="1" noThreeD="1"/>
</file>

<file path=xl/ctrlProps/ctrlProp288.xml><?xml version="1.0" encoding="utf-8"?>
<formControlPr xmlns="http://schemas.microsoft.com/office/spreadsheetml/2009/9/main" objectType="CheckBox" fmlaLink="$T$42" lockText="1" noThreeD="1"/>
</file>

<file path=xl/ctrlProps/ctrlProp289.xml><?xml version="1.0" encoding="utf-8"?>
<formControlPr xmlns="http://schemas.microsoft.com/office/spreadsheetml/2009/9/main" objectType="CheckBox" fmlaLink="$T$43"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fmlaLink="$T$44" lockText="1" noThreeD="1"/>
</file>

<file path=xl/ctrlProps/ctrlProp291.xml><?xml version="1.0" encoding="utf-8"?>
<formControlPr xmlns="http://schemas.microsoft.com/office/spreadsheetml/2009/9/main" objectType="CheckBox" fmlaLink="$T$45" lockText="1" noThreeD="1"/>
</file>

<file path=xl/ctrlProps/ctrlProp292.xml><?xml version="1.0" encoding="utf-8"?>
<formControlPr xmlns="http://schemas.microsoft.com/office/spreadsheetml/2009/9/main" objectType="CheckBox" fmlaLink="$T$46" lockText="1" noThreeD="1"/>
</file>

<file path=xl/ctrlProps/ctrlProp293.xml><?xml version="1.0" encoding="utf-8"?>
<formControlPr xmlns="http://schemas.microsoft.com/office/spreadsheetml/2009/9/main" objectType="CheckBox" fmlaLink="$T$47" lockText="1" noThreeD="1"/>
</file>

<file path=xl/ctrlProps/ctrlProp294.xml><?xml version="1.0" encoding="utf-8"?>
<formControlPr xmlns="http://schemas.microsoft.com/office/spreadsheetml/2009/9/main" objectType="CheckBox" fmlaLink="$T$48" lockText="1" noThreeD="1"/>
</file>

<file path=xl/ctrlProps/ctrlProp295.xml><?xml version="1.0" encoding="utf-8"?>
<formControlPr xmlns="http://schemas.microsoft.com/office/spreadsheetml/2009/9/main" objectType="CheckBox" fmlaLink="$T$49" lockText="1" noThreeD="1"/>
</file>

<file path=xl/ctrlProps/ctrlProp296.xml><?xml version="1.0" encoding="utf-8"?>
<formControlPr xmlns="http://schemas.microsoft.com/office/spreadsheetml/2009/9/main" objectType="CheckBox" fmlaLink="$T$50"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fmlaLink="$T$52" lockText="1" noThreeD="1"/>
</file>

<file path=xl/ctrlProps/ctrlProp299.xml><?xml version="1.0" encoding="utf-8"?>
<formControlPr xmlns="http://schemas.microsoft.com/office/spreadsheetml/2009/9/main" objectType="CheckBox" fmlaLink="$T$53"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00.xml><?xml version="1.0" encoding="utf-8"?>
<formControlPr xmlns="http://schemas.microsoft.com/office/spreadsheetml/2009/9/main" objectType="CheckBox" fmlaLink="$T$54" lockText="1" noThreeD="1"/>
</file>

<file path=xl/ctrlProps/ctrlProp301.xml><?xml version="1.0" encoding="utf-8"?>
<formControlPr xmlns="http://schemas.microsoft.com/office/spreadsheetml/2009/9/main" objectType="CheckBox" fmlaLink="$T$55" lockText="1" noThreeD="1"/>
</file>

<file path=xl/ctrlProps/ctrlProp302.xml><?xml version="1.0" encoding="utf-8"?>
<formControlPr xmlns="http://schemas.microsoft.com/office/spreadsheetml/2009/9/main" objectType="CheckBox" fmlaLink="$T$56" lockText="1" noThreeD="1"/>
</file>

<file path=xl/ctrlProps/ctrlProp303.xml><?xml version="1.0" encoding="utf-8"?>
<formControlPr xmlns="http://schemas.microsoft.com/office/spreadsheetml/2009/9/main" objectType="CheckBox" fmlaLink="$T$57" lockText="1" noThreeD="1"/>
</file>

<file path=xl/ctrlProps/ctrlProp304.xml><?xml version="1.0" encoding="utf-8"?>
<formControlPr xmlns="http://schemas.microsoft.com/office/spreadsheetml/2009/9/main" objectType="CheckBox" fmlaLink="$T$58" lockText="1" noThreeD="1"/>
</file>

<file path=xl/ctrlProps/ctrlProp305.xml><?xml version="1.0" encoding="utf-8"?>
<formControlPr xmlns="http://schemas.microsoft.com/office/spreadsheetml/2009/9/main" objectType="CheckBox" fmlaLink="$T$59" lockText="1" noThreeD="1"/>
</file>

<file path=xl/ctrlProps/ctrlProp306.xml><?xml version="1.0" encoding="utf-8"?>
<formControlPr xmlns="http://schemas.microsoft.com/office/spreadsheetml/2009/9/main" objectType="CheckBox" fmlaLink="$T$60" lockText="1" noThreeD="1"/>
</file>

<file path=xl/ctrlProps/ctrlProp307.xml><?xml version="1.0" encoding="utf-8"?>
<formControlPr xmlns="http://schemas.microsoft.com/office/spreadsheetml/2009/9/main" objectType="CheckBox" fmlaLink="$T$61" lockText="1" noThreeD="1"/>
</file>

<file path=xl/ctrlProps/ctrlProp308.xml><?xml version="1.0" encoding="utf-8"?>
<formControlPr xmlns="http://schemas.microsoft.com/office/spreadsheetml/2009/9/main" objectType="CheckBox" fmlaLink="$T$62" lockText="1" noThreeD="1"/>
</file>

<file path=xl/ctrlProps/ctrlProp309.xml><?xml version="1.0" encoding="utf-8"?>
<formControlPr xmlns="http://schemas.microsoft.com/office/spreadsheetml/2009/9/main" objectType="CheckBox" fmlaLink="$T$63"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fmlaLink="$T$64" lockText="1" noThreeD="1"/>
</file>

<file path=xl/ctrlProps/ctrlProp311.xml><?xml version="1.0" encoding="utf-8"?>
<formControlPr xmlns="http://schemas.microsoft.com/office/spreadsheetml/2009/9/main" objectType="CheckBox" fmlaLink="$T$65" lockText="1" noThreeD="1"/>
</file>

<file path=xl/ctrlProps/ctrlProp312.xml><?xml version="1.0" encoding="utf-8"?>
<formControlPr xmlns="http://schemas.microsoft.com/office/spreadsheetml/2009/9/main" objectType="CheckBox" fmlaLink="$T$66" lockText="1" noThreeD="1"/>
</file>

<file path=xl/ctrlProps/ctrlProp313.xml><?xml version="1.0" encoding="utf-8"?>
<formControlPr xmlns="http://schemas.microsoft.com/office/spreadsheetml/2009/9/main" objectType="CheckBox" fmlaLink="$T$67" lockText="1" noThreeD="1"/>
</file>

<file path=xl/ctrlProps/ctrlProp314.xml><?xml version="1.0" encoding="utf-8"?>
<formControlPr xmlns="http://schemas.microsoft.com/office/spreadsheetml/2009/9/main" objectType="CheckBox" fmlaLink="$T$68" lockText="1" noThreeD="1"/>
</file>

<file path=xl/ctrlProps/ctrlProp315.xml><?xml version="1.0" encoding="utf-8"?>
<formControlPr xmlns="http://schemas.microsoft.com/office/spreadsheetml/2009/9/main" objectType="CheckBox" fmlaLink="$T$69" lockText="1" noThreeD="1"/>
</file>

<file path=xl/ctrlProps/ctrlProp316.xml><?xml version="1.0" encoding="utf-8"?>
<formControlPr xmlns="http://schemas.microsoft.com/office/spreadsheetml/2009/9/main" objectType="CheckBox" fmlaLink="$T$70" lockText="1" noThreeD="1"/>
</file>

<file path=xl/ctrlProps/ctrlProp317.xml><?xml version="1.0" encoding="utf-8"?>
<formControlPr xmlns="http://schemas.microsoft.com/office/spreadsheetml/2009/9/main" objectType="CheckBox" fmlaLink="$T$71" lockText="1" noThreeD="1"/>
</file>

<file path=xl/ctrlProps/ctrlProp318.xml><?xml version="1.0" encoding="utf-8"?>
<formControlPr xmlns="http://schemas.microsoft.com/office/spreadsheetml/2009/9/main" objectType="CheckBox" fmlaLink="$T$72" lockText="1" noThreeD="1"/>
</file>

<file path=xl/ctrlProps/ctrlProp319.xml><?xml version="1.0" encoding="utf-8"?>
<formControlPr xmlns="http://schemas.microsoft.com/office/spreadsheetml/2009/9/main" objectType="CheckBox" fmlaLink="$T$73"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fmlaLink="$T$74" lockText="1" noThreeD="1"/>
</file>

<file path=xl/ctrlProps/ctrlProp321.xml><?xml version="1.0" encoding="utf-8"?>
<formControlPr xmlns="http://schemas.microsoft.com/office/spreadsheetml/2009/9/main" objectType="CheckBox" fmlaLink="$T$75" lockText="1" noThreeD="1"/>
</file>

<file path=xl/ctrlProps/ctrlProp322.xml><?xml version="1.0" encoding="utf-8"?>
<formControlPr xmlns="http://schemas.microsoft.com/office/spreadsheetml/2009/9/main" objectType="CheckBox" fmlaLink="$T$76" lockText="1" noThreeD="1"/>
</file>

<file path=xl/ctrlProps/ctrlProp323.xml><?xml version="1.0" encoding="utf-8"?>
<formControlPr xmlns="http://schemas.microsoft.com/office/spreadsheetml/2009/9/main" objectType="CheckBox" fmlaLink="$T$77" lockText="1" noThreeD="1"/>
</file>

<file path=xl/ctrlProps/ctrlProp324.xml><?xml version="1.0" encoding="utf-8"?>
<formControlPr xmlns="http://schemas.microsoft.com/office/spreadsheetml/2009/9/main" objectType="CheckBox" fmlaLink="$T$78" lockText="1" noThreeD="1"/>
</file>

<file path=xl/ctrlProps/ctrlProp325.xml><?xml version="1.0" encoding="utf-8"?>
<formControlPr xmlns="http://schemas.microsoft.com/office/spreadsheetml/2009/9/main" objectType="CheckBox" fmlaLink="$T$79" lockText="1" noThreeD="1"/>
</file>

<file path=xl/ctrlProps/ctrlProp326.xml><?xml version="1.0" encoding="utf-8"?>
<formControlPr xmlns="http://schemas.microsoft.com/office/spreadsheetml/2009/9/main" objectType="CheckBox" fmlaLink="$T$80" lockText="1" noThreeD="1"/>
</file>

<file path=xl/ctrlProps/ctrlProp327.xml><?xml version="1.0" encoding="utf-8"?>
<formControlPr xmlns="http://schemas.microsoft.com/office/spreadsheetml/2009/9/main" objectType="CheckBox" fmlaLink="$T$81" lockText="1" noThreeD="1"/>
</file>

<file path=xl/ctrlProps/ctrlProp328.xml><?xml version="1.0" encoding="utf-8"?>
<formControlPr xmlns="http://schemas.microsoft.com/office/spreadsheetml/2009/9/main" objectType="CheckBox" fmlaLink="$T$82" lockText="1" noThreeD="1"/>
</file>

<file path=xl/ctrlProps/ctrlProp329.xml><?xml version="1.0" encoding="utf-8"?>
<formControlPr xmlns="http://schemas.microsoft.com/office/spreadsheetml/2009/9/main" objectType="CheckBox" fmlaLink="$T$83"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fmlaLink="$T$84" lockText="1" noThreeD="1"/>
</file>

<file path=xl/ctrlProps/ctrlProp331.xml><?xml version="1.0" encoding="utf-8"?>
<formControlPr xmlns="http://schemas.microsoft.com/office/spreadsheetml/2009/9/main" objectType="CheckBox" fmlaLink="$T$85" lockText="1" noThreeD="1"/>
</file>

<file path=xl/ctrlProps/ctrlProp332.xml><?xml version="1.0" encoding="utf-8"?>
<formControlPr xmlns="http://schemas.microsoft.com/office/spreadsheetml/2009/9/main" objectType="CheckBox" fmlaLink="$T$86" lockText="1" noThreeD="1"/>
</file>

<file path=xl/ctrlProps/ctrlProp333.xml><?xml version="1.0" encoding="utf-8"?>
<formControlPr xmlns="http://schemas.microsoft.com/office/spreadsheetml/2009/9/main" objectType="CheckBox" fmlaLink="$T$87" lockText="1" noThreeD="1"/>
</file>

<file path=xl/ctrlProps/ctrlProp334.xml><?xml version="1.0" encoding="utf-8"?>
<formControlPr xmlns="http://schemas.microsoft.com/office/spreadsheetml/2009/9/main" objectType="CheckBox" fmlaLink="$T$88" lockText="1" noThreeD="1"/>
</file>

<file path=xl/ctrlProps/ctrlProp335.xml><?xml version="1.0" encoding="utf-8"?>
<formControlPr xmlns="http://schemas.microsoft.com/office/spreadsheetml/2009/9/main" objectType="CheckBox" fmlaLink="$T$89" lockText="1" noThreeD="1"/>
</file>

<file path=xl/ctrlProps/ctrlProp336.xml><?xml version="1.0" encoding="utf-8"?>
<formControlPr xmlns="http://schemas.microsoft.com/office/spreadsheetml/2009/9/main" objectType="CheckBox" fmlaLink="$T$90" lockText="1" noThreeD="1"/>
</file>

<file path=xl/ctrlProps/ctrlProp337.xml><?xml version="1.0" encoding="utf-8"?>
<formControlPr xmlns="http://schemas.microsoft.com/office/spreadsheetml/2009/9/main" objectType="CheckBox" fmlaLink="$T$91" lockText="1" noThreeD="1"/>
</file>

<file path=xl/ctrlProps/ctrlProp338.xml><?xml version="1.0" encoding="utf-8"?>
<formControlPr xmlns="http://schemas.microsoft.com/office/spreadsheetml/2009/9/main" objectType="CheckBox" fmlaLink="$T$92" lockText="1" noThreeD="1"/>
</file>

<file path=xl/ctrlProps/ctrlProp339.xml><?xml version="1.0" encoding="utf-8"?>
<formControlPr xmlns="http://schemas.microsoft.com/office/spreadsheetml/2009/9/main" objectType="CheckBox" fmlaLink="$T$93"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fmlaLink="$T$94" lockText="1" noThreeD="1"/>
</file>

<file path=xl/ctrlProps/ctrlProp341.xml><?xml version="1.0" encoding="utf-8"?>
<formControlPr xmlns="http://schemas.microsoft.com/office/spreadsheetml/2009/9/main" objectType="CheckBox" fmlaLink="$T$95" lockText="1" noThreeD="1"/>
</file>

<file path=xl/ctrlProps/ctrlProp342.xml><?xml version="1.0" encoding="utf-8"?>
<formControlPr xmlns="http://schemas.microsoft.com/office/spreadsheetml/2009/9/main" objectType="CheckBox" fmlaLink="$T$96" lockText="1" noThreeD="1"/>
</file>

<file path=xl/ctrlProps/ctrlProp343.xml><?xml version="1.0" encoding="utf-8"?>
<formControlPr xmlns="http://schemas.microsoft.com/office/spreadsheetml/2009/9/main" objectType="CheckBox" fmlaLink="$T$97" lockText="1" noThreeD="1"/>
</file>

<file path=xl/ctrlProps/ctrlProp344.xml><?xml version="1.0" encoding="utf-8"?>
<formControlPr xmlns="http://schemas.microsoft.com/office/spreadsheetml/2009/9/main" objectType="CheckBox" fmlaLink="$T$98" lockText="1" noThreeD="1"/>
</file>

<file path=xl/ctrlProps/ctrlProp345.xml><?xml version="1.0" encoding="utf-8"?>
<formControlPr xmlns="http://schemas.microsoft.com/office/spreadsheetml/2009/9/main" objectType="CheckBox" fmlaLink="$T$99" lockText="1" noThreeD="1"/>
</file>

<file path=xl/ctrlProps/ctrlProp346.xml><?xml version="1.0" encoding="utf-8"?>
<formControlPr xmlns="http://schemas.microsoft.com/office/spreadsheetml/2009/9/main" objectType="CheckBox" fmlaLink="$T$100" lockText="1" noThreeD="1"/>
</file>

<file path=xl/ctrlProps/ctrlProp347.xml><?xml version="1.0" encoding="utf-8"?>
<formControlPr xmlns="http://schemas.microsoft.com/office/spreadsheetml/2009/9/main" objectType="CheckBox" fmlaLink="$T$101" lockText="1" noThreeD="1"/>
</file>

<file path=xl/ctrlProps/ctrlProp348.xml><?xml version="1.0" encoding="utf-8"?>
<formControlPr xmlns="http://schemas.microsoft.com/office/spreadsheetml/2009/9/main" objectType="CheckBox" fmlaLink="$T$102" lockText="1" noThreeD="1"/>
</file>

<file path=xl/ctrlProps/ctrlProp349.xml><?xml version="1.0" encoding="utf-8"?>
<formControlPr xmlns="http://schemas.microsoft.com/office/spreadsheetml/2009/9/main" objectType="CheckBox" fmlaLink="$T$103"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fmlaLink="$T$104" lockText="1" noThreeD="1"/>
</file>

<file path=xl/ctrlProps/ctrlProp351.xml><?xml version="1.0" encoding="utf-8"?>
<formControlPr xmlns="http://schemas.microsoft.com/office/spreadsheetml/2009/9/main" objectType="CheckBox" fmlaLink="$T$105" lockText="1" noThreeD="1"/>
</file>

<file path=xl/ctrlProps/ctrlProp352.xml><?xml version="1.0" encoding="utf-8"?>
<formControlPr xmlns="http://schemas.microsoft.com/office/spreadsheetml/2009/9/main" objectType="CheckBox" fmlaLink="$T$106" lockText="1" noThreeD="1"/>
</file>

<file path=xl/ctrlProps/ctrlProp353.xml><?xml version="1.0" encoding="utf-8"?>
<formControlPr xmlns="http://schemas.microsoft.com/office/spreadsheetml/2009/9/main" objectType="CheckBox" fmlaLink="$T$107" lockText="1" noThreeD="1"/>
</file>

<file path=xl/ctrlProps/ctrlProp354.xml><?xml version="1.0" encoding="utf-8"?>
<formControlPr xmlns="http://schemas.microsoft.com/office/spreadsheetml/2009/9/main" objectType="CheckBox" fmlaLink="$T$108" lockText="1" noThreeD="1"/>
</file>

<file path=xl/ctrlProps/ctrlProp355.xml><?xml version="1.0" encoding="utf-8"?>
<formControlPr xmlns="http://schemas.microsoft.com/office/spreadsheetml/2009/9/main" objectType="CheckBox" fmlaLink="$T$109" lockText="1" noThreeD="1"/>
</file>

<file path=xl/ctrlProps/ctrlProp356.xml><?xml version="1.0" encoding="utf-8"?>
<formControlPr xmlns="http://schemas.microsoft.com/office/spreadsheetml/2009/9/main" objectType="CheckBox" fmlaLink="$T$110" lockText="1" noThreeD="1"/>
</file>

<file path=xl/ctrlProps/ctrlProp357.xml><?xml version="1.0" encoding="utf-8"?>
<formControlPr xmlns="http://schemas.microsoft.com/office/spreadsheetml/2009/9/main" objectType="CheckBox" fmlaLink="$T$111" lockText="1" noThreeD="1"/>
</file>

<file path=xl/ctrlProps/ctrlProp358.xml><?xml version="1.0" encoding="utf-8"?>
<formControlPr xmlns="http://schemas.microsoft.com/office/spreadsheetml/2009/9/main" objectType="CheckBox" fmlaLink="$T$112" lockText="1" noThreeD="1"/>
</file>

<file path=xl/ctrlProps/ctrlProp359.xml><?xml version="1.0" encoding="utf-8"?>
<formControlPr xmlns="http://schemas.microsoft.com/office/spreadsheetml/2009/9/main" objectType="CheckBox" fmlaLink="$T$113"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fmlaLink="$T$114" lockText="1" noThreeD="1"/>
</file>

<file path=xl/ctrlProps/ctrlProp361.xml><?xml version="1.0" encoding="utf-8"?>
<formControlPr xmlns="http://schemas.microsoft.com/office/spreadsheetml/2009/9/main" objectType="CheckBox" fmlaLink="$T$115" lockText="1" noThreeD="1"/>
</file>

<file path=xl/ctrlProps/ctrlProp362.xml><?xml version="1.0" encoding="utf-8"?>
<formControlPr xmlns="http://schemas.microsoft.com/office/spreadsheetml/2009/9/main" objectType="CheckBox" fmlaLink="$T$116" lockText="1" noThreeD="1"/>
</file>

<file path=xl/ctrlProps/ctrlProp363.xml><?xml version="1.0" encoding="utf-8"?>
<formControlPr xmlns="http://schemas.microsoft.com/office/spreadsheetml/2009/9/main" objectType="CheckBox" fmlaLink="$T$117" lockText="1" noThreeD="1"/>
</file>

<file path=xl/ctrlProps/ctrlProp364.xml><?xml version="1.0" encoding="utf-8"?>
<formControlPr xmlns="http://schemas.microsoft.com/office/spreadsheetml/2009/9/main" objectType="CheckBox" fmlaLink="$T$118" lockText="1" noThreeD="1"/>
</file>

<file path=xl/ctrlProps/ctrlProp365.xml><?xml version="1.0" encoding="utf-8"?>
<formControlPr xmlns="http://schemas.microsoft.com/office/spreadsheetml/2009/9/main" objectType="CheckBox" fmlaLink="$T$119" lockText="1" noThreeD="1"/>
</file>

<file path=xl/ctrlProps/ctrlProp366.xml><?xml version="1.0" encoding="utf-8"?>
<formControlPr xmlns="http://schemas.microsoft.com/office/spreadsheetml/2009/9/main" objectType="CheckBox" fmlaLink="$T$120" lockText="1" noThreeD="1"/>
</file>

<file path=xl/ctrlProps/ctrlProp367.xml><?xml version="1.0" encoding="utf-8"?>
<formControlPr xmlns="http://schemas.microsoft.com/office/spreadsheetml/2009/9/main" objectType="CheckBox" fmlaLink="$T$121" lockText="1" noThreeD="1"/>
</file>

<file path=xl/ctrlProps/ctrlProp368.xml><?xml version="1.0" encoding="utf-8"?>
<formControlPr xmlns="http://schemas.microsoft.com/office/spreadsheetml/2009/9/main" objectType="CheckBox" fmlaLink="$T$122" lockText="1" noThreeD="1"/>
</file>

<file path=xl/ctrlProps/ctrlProp369.xml><?xml version="1.0" encoding="utf-8"?>
<formControlPr xmlns="http://schemas.microsoft.com/office/spreadsheetml/2009/9/main" objectType="CheckBox" fmlaLink="$T$123"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fmlaLink="$T$124" lockText="1" noThreeD="1"/>
</file>

<file path=xl/ctrlProps/ctrlProp371.xml><?xml version="1.0" encoding="utf-8"?>
<formControlPr xmlns="http://schemas.microsoft.com/office/spreadsheetml/2009/9/main" objectType="CheckBox" fmlaLink="$T$125" lockText="1" noThreeD="1"/>
</file>

<file path=xl/ctrlProps/ctrlProp372.xml><?xml version="1.0" encoding="utf-8"?>
<formControlPr xmlns="http://schemas.microsoft.com/office/spreadsheetml/2009/9/main" objectType="CheckBox" fmlaLink="$T$126" lockText="1" noThreeD="1"/>
</file>

<file path=xl/ctrlProps/ctrlProp373.xml><?xml version="1.0" encoding="utf-8"?>
<formControlPr xmlns="http://schemas.microsoft.com/office/spreadsheetml/2009/9/main" objectType="CheckBox" fmlaLink="$T$127" lockText="1" noThreeD="1"/>
</file>

<file path=xl/ctrlProps/ctrlProp374.xml><?xml version="1.0" encoding="utf-8"?>
<formControlPr xmlns="http://schemas.microsoft.com/office/spreadsheetml/2009/9/main" objectType="CheckBox" fmlaLink="$T$128" lockText="1" noThreeD="1"/>
</file>

<file path=xl/ctrlProps/ctrlProp375.xml><?xml version="1.0" encoding="utf-8"?>
<formControlPr xmlns="http://schemas.microsoft.com/office/spreadsheetml/2009/9/main" objectType="CheckBox" fmlaLink="$T$129" lockText="1" noThreeD="1"/>
</file>

<file path=xl/ctrlProps/ctrlProp376.xml><?xml version="1.0" encoding="utf-8"?>
<formControlPr xmlns="http://schemas.microsoft.com/office/spreadsheetml/2009/9/main" objectType="CheckBox" fmlaLink="$T$130" lockText="1" noThreeD="1"/>
</file>

<file path=xl/ctrlProps/ctrlProp377.xml><?xml version="1.0" encoding="utf-8"?>
<formControlPr xmlns="http://schemas.microsoft.com/office/spreadsheetml/2009/9/main" objectType="CheckBox" fmlaLink="$T$131" lockText="1" noThreeD="1"/>
</file>

<file path=xl/ctrlProps/ctrlProp378.xml><?xml version="1.0" encoding="utf-8"?>
<formControlPr xmlns="http://schemas.microsoft.com/office/spreadsheetml/2009/9/main" objectType="CheckBox" fmlaLink="$T$132" lockText="1" noThreeD="1"/>
</file>

<file path=xl/ctrlProps/ctrlProp379.xml><?xml version="1.0" encoding="utf-8"?>
<formControlPr xmlns="http://schemas.microsoft.com/office/spreadsheetml/2009/9/main" objectType="CheckBox" fmlaLink="$T$133"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fmlaLink="$T$134" lockText="1" noThreeD="1"/>
</file>

<file path=xl/ctrlProps/ctrlProp381.xml><?xml version="1.0" encoding="utf-8"?>
<formControlPr xmlns="http://schemas.microsoft.com/office/spreadsheetml/2009/9/main" objectType="CheckBox" fmlaLink="$T$135" lockText="1" noThreeD="1"/>
</file>

<file path=xl/ctrlProps/ctrlProp382.xml><?xml version="1.0" encoding="utf-8"?>
<formControlPr xmlns="http://schemas.microsoft.com/office/spreadsheetml/2009/9/main" objectType="CheckBox" fmlaLink="$T$136"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T$138" lockText="1" noThreeD="1"/>
</file>

<file path=xl/ctrlProps/ctrlProp385.xml><?xml version="1.0" encoding="utf-8"?>
<formControlPr xmlns="http://schemas.microsoft.com/office/spreadsheetml/2009/9/main" objectType="CheckBox" fmlaLink="$T$139" lockText="1" noThreeD="1"/>
</file>

<file path=xl/ctrlProps/ctrlProp386.xml><?xml version="1.0" encoding="utf-8"?>
<formControlPr xmlns="http://schemas.microsoft.com/office/spreadsheetml/2009/9/main" objectType="CheckBox" fmlaLink="$T$140" lockText="1" noThreeD="1"/>
</file>

<file path=xl/ctrlProps/ctrlProp387.xml><?xml version="1.0" encoding="utf-8"?>
<formControlPr xmlns="http://schemas.microsoft.com/office/spreadsheetml/2009/9/main" objectType="CheckBox" fmlaLink="$T$141" lockText="1" noThreeD="1"/>
</file>

<file path=xl/ctrlProps/ctrlProp388.xml><?xml version="1.0" encoding="utf-8"?>
<formControlPr xmlns="http://schemas.microsoft.com/office/spreadsheetml/2009/9/main" objectType="CheckBox" fmlaLink="$T$142" lockText="1" noThreeD="1"/>
</file>

<file path=xl/ctrlProps/ctrlProp389.xml><?xml version="1.0" encoding="utf-8"?>
<formControlPr xmlns="http://schemas.microsoft.com/office/spreadsheetml/2009/9/main" objectType="CheckBox" fmlaLink="$T$143"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fmlaLink="$T$144" lockText="1" noThreeD="1"/>
</file>

<file path=xl/ctrlProps/ctrlProp391.xml><?xml version="1.0" encoding="utf-8"?>
<formControlPr xmlns="http://schemas.microsoft.com/office/spreadsheetml/2009/9/main" objectType="CheckBox" fmlaLink="$T$145" lockText="1" noThreeD="1"/>
</file>

<file path=xl/ctrlProps/ctrlProp392.xml><?xml version="1.0" encoding="utf-8"?>
<formControlPr xmlns="http://schemas.microsoft.com/office/spreadsheetml/2009/9/main" objectType="CheckBox" fmlaLink="$T$146" lockText="1" noThreeD="1"/>
</file>

<file path=xl/ctrlProps/ctrlProp393.xml><?xml version="1.0" encoding="utf-8"?>
<formControlPr xmlns="http://schemas.microsoft.com/office/spreadsheetml/2009/9/main" objectType="CheckBox" fmlaLink="$T$147" lockText="1" noThreeD="1"/>
</file>

<file path=xl/ctrlProps/ctrlProp394.xml><?xml version="1.0" encoding="utf-8"?>
<formControlPr xmlns="http://schemas.microsoft.com/office/spreadsheetml/2009/9/main" objectType="CheckBox" fmlaLink="$T$148" lockText="1" noThreeD="1"/>
</file>

<file path=xl/ctrlProps/ctrlProp395.xml><?xml version="1.0" encoding="utf-8"?>
<formControlPr xmlns="http://schemas.microsoft.com/office/spreadsheetml/2009/9/main" objectType="CheckBox" fmlaLink="$T$149" lockText="1" noThreeD="1"/>
</file>

<file path=xl/ctrlProps/ctrlProp396.xml><?xml version="1.0" encoding="utf-8"?>
<formControlPr xmlns="http://schemas.microsoft.com/office/spreadsheetml/2009/9/main" objectType="CheckBox" fmlaLink="$T$150" lockText="1" noThreeD="1"/>
</file>

<file path=xl/ctrlProps/ctrlProp397.xml><?xml version="1.0" encoding="utf-8"?>
<formControlPr xmlns="http://schemas.microsoft.com/office/spreadsheetml/2009/9/main" objectType="CheckBox" fmlaLink="$T$151" lockText="1" noThreeD="1"/>
</file>

<file path=xl/ctrlProps/ctrlProp398.xml><?xml version="1.0" encoding="utf-8"?>
<formControlPr xmlns="http://schemas.microsoft.com/office/spreadsheetml/2009/9/main" objectType="CheckBox" fmlaLink="$T$152" lockText="1" noThreeD="1"/>
</file>

<file path=xl/ctrlProps/ctrlProp399.xml><?xml version="1.0" encoding="utf-8"?>
<formControlPr xmlns="http://schemas.microsoft.com/office/spreadsheetml/2009/9/main" objectType="CheckBox" fmlaLink="$T$153"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fmlaLink="$T$154" lockText="1" noThreeD="1"/>
</file>

<file path=xl/ctrlProps/ctrlProp401.xml><?xml version="1.0" encoding="utf-8"?>
<formControlPr xmlns="http://schemas.microsoft.com/office/spreadsheetml/2009/9/main" objectType="CheckBox" fmlaLink="$T$155" lockText="1" noThreeD="1"/>
</file>

<file path=xl/ctrlProps/ctrlProp402.xml><?xml version="1.0" encoding="utf-8"?>
<formControlPr xmlns="http://schemas.microsoft.com/office/spreadsheetml/2009/9/main" objectType="CheckBox" fmlaLink="$T$156" lockText="1" noThreeD="1"/>
</file>

<file path=xl/ctrlProps/ctrlProp403.xml><?xml version="1.0" encoding="utf-8"?>
<formControlPr xmlns="http://schemas.microsoft.com/office/spreadsheetml/2009/9/main" objectType="CheckBox" fmlaLink="$T$157" lockText="1" noThreeD="1"/>
</file>

<file path=xl/ctrlProps/ctrlProp404.xml><?xml version="1.0" encoding="utf-8"?>
<formControlPr xmlns="http://schemas.microsoft.com/office/spreadsheetml/2009/9/main" objectType="CheckBox" fmlaLink="$T$158" lockText="1" noThreeD="1"/>
</file>

<file path=xl/ctrlProps/ctrlProp405.xml><?xml version="1.0" encoding="utf-8"?>
<formControlPr xmlns="http://schemas.microsoft.com/office/spreadsheetml/2009/9/main" objectType="CheckBox" fmlaLink="$T$159" lockText="1" noThreeD="1"/>
</file>

<file path=xl/ctrlProps/ctrlProp406.xml><?xml version="1.0" encoding="utf-8"?>
<formControlPr xmlns="http://schemas.microsoft.com/office/spreadsheetml/2009/9/main" objectType="CheckBox" fmlaLink="$T$160" lockText="1" noThreeD="1"/>
</file>

<file path=xl/ctrlProps/ctrlProp407.xml><?xml version="1.0" encoding="utf-8"?>
<formControlPr xmlns="http://schemas.microsoft.com/office/spreadsheetml/2009/9/main" objectType="CheckBox" fmlaLink="$T$161" lockText="1" noThreeD="1"/>
</file>

<file path=xl/ctrlProps/ctrlProp408.xml><?xml version="1.0" encoding="utf-8"?>
<formControlPr xmlns="http://schemas.microsoft.com/office/spreadsheetml/2009/9/main" objectType="CheckBox" fmlaLink="$T$162" lockText="1" noThreeD="1"/>
</file>

<file path=xl/ctrlProps/ctrlProp409.xml><?xml version="1.0" encoding="utf-8"?>
<formControlPr xmlns="http://schemas.microsoft.com/office/spreadsheetml/2009/9/main" objectType="CheckBox" fmlaLink="$T$163" lockText="1" noThreeD="1"/>
</file>

<file path=xl/ctrlProps/ctrlProp41.xml><?xml version="1.0" encoding="utf-8"?>
<formControlPr xmlns="http://schemas.microsoft.com/office/spreadsheetml/2009/9/main" objectType="CheckBox" checked="Checked" lockText="1" noThreeD="1"/>
</file>

<file path=xl/ctrlProps/ctrlProp410.xml><?xml version="1.0" encoding="utf-8"?>
<formControlPr xmlns="http://schemas.microsoft.com/office/spreadsheetml/2009/9/main" objectType="CheckBox" fmlaLink="$T$164" lockText="1" noThreeD="1"/>
</file>

<file path=xl/ctrlProps/ctrlProp411.xml><?xml version="1.0" encoding="utf-8"?>
<formControlPr xmlns="http://schemas.microsoft.com/office/spreadsheetml/2009/9/main" objectType="CheckBox" fmlaLink="$T$165" lockText="1" noThreeD="1"/>
</file>

<file path=xl/ctrlProps/ctrlProp412.xml><?xml version="1.0" encoding="utf-8"?>
<formControlPr xmlns="http://schemas.microsoft.com/office/spreadsheetml/2009/9/main" objectType="CheckBox" fmlaLink="$T$166" lockText="1" noThreeD="1"/>
</file>

<file path=xl/ctrlProps/ctrlProp413.xml><?xml version="1.0" encoding="utf-8"?>
<formControlPr xmlns="http://schemas.microsoft.com/office/spreadsheetml/2009/9/main" objectType="CheckBox" fmlaLink="$T$167" lockText="1" noThreeD="1"/>
</file>

<file path=xl/ctrlProps/ctrlProp414.xml><?xml version="1.0" encoding="utf-8"?>
<formControlPr xmlns="http://schemas.microsoft.com/office/spreadsheetml/2009/9/main" objectType="CheckBox" fmlaLink="$T$168" lockText="1" noThreeD="1"/>
</file>

<file path=xl/ctrlProps/ctrlProp415.xml><?xml version="1.0" encoding="utf-8"?>
<formControlPr xmlns="http://schemas.microsoft.com/office/spreadsheetml/2009/9/main" objectType="CheckBox" fmlaLink="$T$169" lockText="1" noThreeD="1"/>
</file>

<file path=xl/ctrlProps/ctrlProp416.xml><?xml version="1.0" encoding="utf-8"?>
<formControlPr xmlns="http://schemas.microsoft.com/office/spreadsheetml/2009/9/main" objectType="CheckBox" fmlaLink="$T$170" lockText="1" noThreeD="1"/>
</file>

<file path=xl/ctrlProps/ctrlProp417.xml><?xml version="1.0" encoding="utf-8"?>
<formControlPr xmlns="http://schemas.microsoft.com/office/spreadsheetml/2009/9/main" objectType="CheckBox" fmlaLink="$T$171" lockText="1" noThreeD="1"/>
</file>

<file path=xl/ctrlProps/ctrlProp418.xml><?xml version="1.0" encoding="utf-8"?>
<formControlPr xmlns="http://schemas.microsoft.com/office/spreadsheetml/2009/9/main" objectType="CheckBox" fmlaLink="$T$172" lockText="1" noThreeD="1"/>
</file>

<file path=xl/ctrlProps/ctrlProp419.xml><?xml version="1.0" encoding="utf-8"?>
<formControlPr xmlns="http://schemas.microsoft.com/office/spreadsheetml/2009/9/main" objectType="CheckBox" fmlaLink="$T$173" lockText="1" noThreeD="1"/>
</file>

<file path=xl/ctrlProps/ctrlProp42.xml><?xml version="1.0" encoding="utf-8"?>
<formControlPr xmlns="http://schemas.microsoft.com/office/spreadsheetml/2009/9/main" objectType="CheckBox" checked="Checked" lockText="1" noThreeD="1"/>
</file>

<file path=xl/ctrlProps/ctrlProp420.xml><?xml version="1.0" encoding="utf-8"?>
<formControlPr xmlns="http://schemas.microsoft.com/office/spreadsheetml/2009/9/main" objectType="CheckBox" fmlaLink="$T$174" lockText="1" noThreeD="1"/>
</file>

<file path=xl/ctrlProps/ctrlProp421.xml><?xml version="1.0" encoding="utf-8"?>
<formControlPr xmlns="http://schemas.microsoft.com/office/spreadsheetml/2009/9/main" objectType="CheckBox" fmlaLink="$T$175" lockText="1" noThreeD="1"/>
</file>

<file path=xl/ctrlProps/ctrlProp422.xml><?xml version="1.0" encoding="utf-8"?>
<formControlPr xmlns="http://schemas.microsoft.com/office/spreadsheetml/2009/9/main" objectType="CheckBox" fmlaLink="$T$176" lockText="1" noThreeD="1"/>
</file>

<file path=xl/ctrlProps/ctrlProp423.xml><?xml version="1.0" encoding="utf-8"?>
<formControlPr xmlns="http://schemas.microsoft.com/office/spreadsheetml/2009/9/main" objectType="CheckBox" fmlaLink="$T$177" lockText="1" noThreeD="1"/>
</file>

<file path=xl/ctrlProps/ctrlProp424.xml><?xml version="1.0" encoding="utf-8"?>
<formControlPr xmlns="http://schemas.microsoft.com/office/spreadsheetml/2009/9/main" objectType="CheckBox" fmlaLink="$T$178" lockText="1" noThreeD="1"/>
</file>

<file path=xl/ctrlProps/ctrlProp425.xml><?xml version="1.0" encoding="utf-8"?>
<formControlPr xmlns="http://schemas.microsoft.com/office/spreadsheetml/2009/9/main" objectType="CheckBox" fmlaLink="$T$179" lockText="1" noThreeD="1"/>
</file>

<file path=xl/ctrlProps/ctrlProp426.xml><?xml version="1.0" encoding="utf-8"?>
<formControlPr xmlns="http://schemas.microsoft.com/office/spreadsheetml/2009/9/main" objectType="CheckBox" fmlaLink="$T$180" lockText="1" noThreeD="1"/>
</file>

<file path=xl/ctrlProps/ctrlProp427.xml><?xml version="1.0" encoding="utf-8"?>
<formControlPr xmlns="http://schemas.microsoft.com/office/spreadsheetml/2009/9/main" objectType="CheckBox" fmlaLink="$T$181" lockText="1" noThreeD="1"/>
</file>

<file path=xl/ctrlProps/ctrlProp428.xml><?xml version="1.0" encoding="utf-8"?>
<formControlPr xmlns="http://schemas.microsoft.com/office/spreadsheetml/2009/9/main" objectType="CheckBox" fmlaLink="$T$182" lockText="1" noThreeD="1"/>
</file>

<file path=xl/ctrlProps/ctrlProp429.xml><?xml version="1.0" encoding="utf-8"?>
<formControlPr xmlns="http://schemas.microsoft.com/office/spreadsheetml/2009/9/main" objectType="CheckBox" fmlaLink="$T$183" lockText="1" noThreeD="1"/>
</file>

<file path=xl/ctrlProps/ctrlProp43.xml><?xml version="1.0" encoding="utf-8"?>
<formControlPr xmlns="http://schemas.microsoft.com/office/spreadsheetml/2009/9/main" objectType="CheckBox" checked="Checked" lockText="1" noThreeD="1"/>
</file>

<file path=xl/ctrlProps/ctrlProp430.xml><?xml version="1.0" encoding="utf-8"?>
<formControlPr xmlns="http://schemas.microsoft.com/office/spreadsheetml/2009/9/main" objectType="CheckBox" fmlaLink="$T$184" lockText="1" noThreeD="1"/>
</file>

<file path=xl/ctrlProps/ctrlProp431.xml><?xml version="1.0" encoding="utf-8"?>
<formControlPr xmlns="http://schemas.microsoft.com/office/spreadsheetml/2009/9/main" objectType="CheckBox" fmlaLink="$T$185" lockText="1" noThreeD="1"/>
</file>

<file path=xl/ctrlProps/ctrlProp432.xml><?xml version="1.0" encoding="utf-8"?>
<formControlPr xmlns="http://schemas.microsoft.com/office/spreadsheetml/2009/9/main" objectType="CheckBox" fmlaLink="$T$186" lockText="1" noThreeD="1"/>
</file>

<file path=xl/ctrlProps/ctrlProp433.xml><?xml version="1.0" encoding="utf-8"?>
<formControlPr xmlns="http://schemas.microsoft.com/office/spreadsheetml/2009/9/main" objectType="CheckBox" fmlaLink="$T$187" lockText="1" noThreeD="1"/>
</file>

<file path=xl/ctrlProps/ctrlProp434.xml><?xml version="1.0" encoding="utf-8"?>
<formControlPr xmlns="http://schemas.microsoft.com/office/spreadsheetml/2009/9/main" objectType="CheckBox" fmlaLink="$T$188" lockText="1" noThreeD="1"/>
</file>

<file path=xl/ctrlProps/ctrlProp435.xml><?xml version="1.0" encoding="utf-8"?>
<formControlPr xmlns="http://schemas.microsoft.com/office/spreadsheetml/2009/9/main" objectType="CheckBox" fmlaLink="$T$189" lockText="1" noThreeD="1"/>
</file>

<file path=xl/ctrlProps/ctrlProp436.xml><?xml version="1.0" encoding="utf-8"?>
<formControlPr xmlns="http://schemas.microsoft.com/office/spreadsheetml/2009/9/main" objectType="CheckBox" fmlaLink="$T$190" lockText="1" noThreeD="1"/>
</file>

<file path=xl/ctrlProps/ctrlProp437.xml><?xml version="1.0" encoding="utf-8"?>
<formControlPr xmlns="http://schemas.microsoft.com/office/spreadsheetml/2009/9/main" objectType="CheckBox" fmlaLink="$T$191" lockText="1" noThreeD="1"/>
</file>

<file path=xl/ctrlProps/ctrlProp438.xml><?xml version="1.0" encoding="utf-8"?>
<formControlPr xmlns="http://schemas.microsoft.com/office/spreadsheetml/2009/9/main" objectType="CheckBox" fmlaLink="$T$192" lockText="1" noThreeD="1"/>
</file>

<file path=xl/ctrlProps/ctrlProp439.xml><?xml version="1.0" encoding="utf-8"?>
<formControlPr xmlns="http://schemas.microsoft.com/office/spreadsheetml/2009/9/main" objectType="CheckBox" fmlaLink="$T$193" lockText="1" noThreeD="1"/>
</file>

<file path=xl/ctrlProps/ctrlProp44.xml><?xml version="1.0" encoding="utf-8"?>
<formControlPr xmlns="http://schemas.microsoft.com/office/spreadsheetml/2009/9/main" objectType="CheckBox" checked="Checked" lockText="1" noThreeD="1"/>
</file>

<file path=xl/ctrlProps/ctrlProp440.xml><?xml version="1.0" encoding="utf-8"?>
<formControlPr xmlns="http://schemas.microsoft.com/office/spreadsheetml/2009/9/main" objectType="CheckBox" fmlaLink="$T$194" lockText="1" noThreeD="1"/>
</file>

<file path=xl/ctrlProps/ctrlProp441.xml><?xml version="1.0" encoding="utf-8"?>
<formControlPr xmlns="http://schemas.microsoft.com/office/spreadsheetml/2009/9/main" objectType="CheckBox" fmlaLink="$T$195" lockText="1" noThreeD="1"/>
</file>

<file path=xl/ctrlProps/ctrlProp442.xml><?xml version="1.0" encoding="utf-8"?>
<formControlPr xmlns="http://schemas.microsoft.com/office/spreadsheetml/2009/9/main" objectType="CheckBox" fmlaLink="$T$196" lockText="1" noThreeD="1"/>
</file>

<file path=xl/ctrlProps/ctrlProp443.xml><?xml version="1.0" encoding="utf-8"?>
<formControlPr xmlns="http://schemas.microsoft.com/office/spreadsheetml/2009/9/main" objectType="CheckBox" fmlaLink="$T$197" lockText="1" noThreeD="1"/>
</file>

<file path=xl/ctrlProps/ctrlProp444.xml><?xml version="1.0" encoding="utf-8"?>
<formControlPr xmlns="http://schemas.microsoft.com/office/spreadsheetml/2009/9/main" objectType="CheckBox" fmlaLink="$T$198" lockText="1" noThreeD="1"/>
</file>

<file path=xl/ctrlProps/ctrlProp445.xml><?xml version="1.0" encoding="utf-8"?>
<formControlPr xmlns="http://schemas.microsoft.com/office/spreadsheetml/2009/9/main" objectType="CheckBox" fmlaLink="$T$199" lockText="1" noThreeD="1"/>
</file>

<file path=xl/ctrlProps/ctrlProp446.xml><?xml version="1.0" encoding="utf-8"?>
<formControlPr xmlns="http://schemas.microsoft.com/office/spreadsheetml/2009/9/main" objectType="CheckBox" fmlaLink="$T$200" lockText="1" noThreeD="1"/>
</file>

<file path=xl/ctrlProps/ctrlProp447.xml><?xml version="1.0" encoding="utf-8"?>
<formControlPr xmlns="http://schemas.microsoft.com/office/spreadsheetml/2009/9/main" objectType="CheckBox" fmlaLink="$T$201" lockText="1" noThreeD="1"/>
</file>

<file path=xl/ctrlProps/ctrlProp448.xml><?xml version="1.0" encoding="utf-8"?>
<formControlPr xmlns="http://schemas.microsoft.com/office/spreadsheetml/2009/9/main" objectType="CheckBox" fmlaLink="$T$202" lockText="1" noThreeD="1"/>
</file>

<file path=xl/ctrlProps/ctrlProp449.xml><?xml version="1.0" encoding="utf-8"?>
<formControlPr xmlns="http://schemas.microsoft.com/office/spreadsheetml/2009/9/main" objectType="CheckBox" fmlaLink="$T$203" lockText="1" noThreeD="1"/>
</file>

<file path=xl/ctrlProps/ctrlProp45.xml><?xml version="1.0" encoding="utf-8"?>
<formControlPr xmlns="http://schemas.microsoft.com/office/spreadsheetml/2009/9/main" objectType="CheckBox" checked="Checked" lockText="1" noThreeD="1"/>
</file>

<file path=xl/ctrlProps/ctrlProp450.xml><?xml version="1.0" encoding="utf-8"?>
<formControlPr xmlns="http://schemas.microsoft.com/office/spreadsheetml/2009/9/main" objectType="CheckBox" fmlaLink="$T$204" lockText="1" noThreeD="1"/>
</file>

<file path=xl/ctrlProps/ctrlProp451.xml><?xml version="1.0" encoding="utf-8"?>
<formControlPr xmlns="http://schemas.microsoft.com/office/spreadsheetml/2009/9/main" objectType="CheckBox" fmlaLink="$T$205" lockText="1" noThreeD="1"/>
</file>

<file path=xl/ctrlProps/ctrlProp452.xml><?xml version="1.0" encoding="utf-8"?>
<formControlPr xmlns="http://schemas.microsoft.com/office/spreadsheetml/2009/9/main" objectType="CheckBox" fmlaLink="$T$206" lockText="1" noThreeD="1"/>
</file>

<file path=xl/ctrlProps/ctrlProp453.xml><?xml version="1.0" encoding="utf-8"?>
<formControlPr xmlns="http://schemas.microsoft.com/office/spreadsheetml/2009/9/main" objectType="CheckBox" fmlaLink="$T$207" lockText="1" noThreeD="1"/>
</file>

<file path=xl/ctrlProps/ctrlProp454.xml><?xml version="1.0" encoding="utf-8"?>
<formControlPr xmlns="http://schemas.microsoft.com/office/spreadsheetml/2009/9/main" objectType="CheckBox" fmlaLink="$T$208" lockText="1" noThreeD="1"/>
</file>

<file path=xl/ctrlProps/ctrlProp455.xml><?xml version="1.0" encoding="utf-8"?>
<formControlPr xmlns="http://schemas.microsoft.com/office/spreadsheetml/2009/9/main" objectType="CheckBox" fmlaLink="$T$209" lockText="1" noThreeD="1"/>
</file>

<file path=xl/ctrlProps/ctrlProp456.xml><?xml version="1.0" encoding="utf-8"?>
<formControlPr xmlns="http://schemas.microsoft.com/office/spreadsheetml/2009/9/main" objectType="CheckBox" fmlaLink="$T$210" lockText="1" noThreeD="1"/>
</file>

<file path=xl/ctrlProps/ctrlProp457.xml><?xml version="1.0" encoding="utf-8"?>
<formControlPr xmlns="http://schemas.microsoft.com/office/spreadsheetml/2009/9/main" objectType="CheckBox" fmlaLink="$T$211" lockText="1" noThreeD="1"/>
</file>

<file path=xl/ctrlProps/ctrlProp458.xml><?xml version="1.0" encoding="utf-8"?>
<formControlPr xmlns="http://schemas.microsoft.com/office/spreadsheetml/2009/9/main" objectType="CheckBox" fmlaLink="$T$212" lockText="1" noThreeD="1"/>
</file>

<file path=xl/ctrlProps/ctrlProp459.xml><?xml version="1.0" encoding="utf-8"?>
<formControlPr xmlns="http://schemas.microsoft.com/office/spreadsheetml/2009/9/main" objectType="CheckBox" fmlaLink="$T$213" lockText="1" noThreeD="1"/>
</file>

<file path=xl/ctrlProps/ctrlProp46.xml><?xml version="1.0" encoding="utf-8"?>
<formControlPr xmlns="http://schemas.microsoft.com/office/spreadsheetml/2009/9/main" objectType="CheckBox" checked="Checked" lockText="1" noThreeD="1"/>
</file>

<file path=xl/ctrlProps/ctrlProp460.xml><?xml version="1.0" encoding="utf-8"?>
<formControlPr xmlns="http://schemas.microsoft.com/office/spreadsheetml/2009/9/main" objectType="CheckBox" fmlaLink="$T$214" lockText="1" noThreeD="1"/>
</file>

<file path=xl/ctrlProps/ctrlProp461.xml><?xml version="1.0" encoding="utf-8"?>
<formControlPr xmlns="http://schemas.microsoft.com/office/spreadsheetml/2009/9/main" objectType="CheckBox" fmlaLink="$T$215" lockText="1" noThreeD="1"/>
</file>

<file path=xl/ctrlProps/ctrlProp462.xml><?xml version="1.0" encoding="utf-8"?>
<formControlPr xmlns="http://schemas.microsoft.com/office/spreadsheetml/2009/9/main" objectType="CheckBox" fmlaLink="$T$216" lockText="1" noThreeD="1"/>
</file>

<file path=xl/ctrlProps/ctrlProp463.xml><?xml version="1.0" encoding="utf-8"?>
<formControlPr xmlns="http://schemas.microsoft.com/office/spreadsheetml/2009/9/main" objectType="CheckBox" fmlaLink="$T$217" lockText="1" noThreeD="1"/>
</file>

<file path=xl/ctrlProps/ctrlProp464.xml><?xml version="1.0" encoding="utf-8"?>
<formControlPr xmlns="http://schemas.microsoft.com/office/spreadsheetml/2009/9/main" objectType="CheckBox" fmlaLink="$T$218" lockText="1" noThreeD="1"/>
</file>

<file path=xl/ctrlProps/ctrlProp465.xml><?xml version="1.0" encoding="utf-8"?>
<formControlPr xmlns="http://schemas.microsoft.com/office/spreadsheetml/2009/9/main" objectType="CheckBox" fmlaLink="$T$219" lockText="1" noThreeD="1"/>
</file>

<file path=xl/ctrlProps/ctrlProp466.xml><?xml version="1.0" encoding="utf-8"?>
<formControlPr xmlns="http://schemas.microsoft.com/office/spreadsheetml/2009/9/main" objectType="CheckBox" fmlaLink="$T$220" lockText="1" noThreeD="1"/>
</file>

<file path=xl/ctrlProps/ctrlProp467.xml><?xml version="1.0" encoding="utf-8"?>
<formControlPr xmlns="http://schemas.microsoft.com/office/spreadsheetml/2009/9/main" objectType="CheckBox" fmlaLink="$T$221" lockText="1" noThreeD="1"/>
</file>

<file path=xl/ctrlProps/ctrlProp468.xml><?xml version="1.0" encoding="utf-8"?>
<formControlPr xmlns="http://schemas.microsoft.com/office/spreadsheetml/2009/9/main" objectType="CheckBox" fmlaLink="$T$222" lockText="1" noThreeD="1"/>
</file>

<file path=xl/ctrlProps/ctrlProp469.xml><?xml version="1.0" encoding="utf-8"?>
<formControlPr xmlns="http://schemas.microsoft.com/office/spreadsheetml/2009/9/main" objectType="CheckBox" fmlaLink="$T$223" lockText="1" noThreeD="1"/>
</file>

<file path=xl/ctrlProps/ctrlProp47.xml><?xml version="1.0" encoding="utf-8"?>
<formControlPr xmlns="http://schemas.microsoft.com/office/spreadsheetml/2009/9/main" objectType="CheckBox" checked="Checked" lockText="1" noThreeD="1"/>
</file>

<file path=xl/ctrlProps/ctrlProp470.xml><?xml version="1.0" encoding="utf-8"?>
<formControlPr xmlns="http://schemas.microsoft.com/office/spreadsheetml/2009/9/main" objectType="CheckBox" fmlaLink="$T$224" lockText="1" noThreeD="1"/>
</file>

<file path=xl/ctrlProps/ctrlProp471.xml><?xml version="1.0" encoding="utf-8"?>
<formControlPr xmlns="http://schemas.microsoft.com/office/spreadsheetml/2009/9/main" objectType="CheckBox" fmlaLink="$T$225" lockText="1" noThreeD="1"/>
</file>

<file path=xl/ctrlProps/ctrlProp472.xml><?xml version="1.0" encoding="utf-8"?>
<formControlPr xmlns="http://schemas.microsoft.com/office/spreadsheetml/2009/9/main" objectType="CheckBox" fmlaLink="$T$226" lockText="1" noThreeD="1"/>
</file>

<file path=xl/ctrlProps/ctrlProp473.xml><?xml version="1.0" encoding="utf-8"?>
<formControlPr xmlns="http://schemas.microsoft.com/office/spreadsheetml/2009/9/main" objectType="CheckBox" fmlaLink="$T$227" lockText="1" noThreeD="1"/>
</file>

<file path=xl/ctrlProps/ctrlProp474.xml><?xml version="1.0" encoding="utf-8"?>
<formControlPr xmlns="http://schemas.microsoft.com/office/spreadsheetml/2009/9/main" objectType="CheckBox" fmlaLink="$T$228" lockText="1" noThreeD="1"/>
</file>

<file path=xl/ctrlProps/ctrlProp475.xml><?xml version="1.0" encoding="utf-8"?>
<formControlPr xmlns="http://schemas.microsoft.com/office/spreadsheetml/2009/9/main" objectType="CheckBox" fmlaLink="$T$229" lockText="1" noThreeD="1"/>
</file>

<file path=xl/ctrlProps/ctrlProp476.xml><?xml version="1.0" encoding="utf-8"?>
<formControlPr xmlns="http://schemas.microsoft.com/office/spreadsheetml/2009/9/main" objectType="CheckBox" fmlaLink="$T$230" lockText="1" noThreeD="1"/>
</file>

<file path=xl/ctrlProps/ctrlProp477.xml><?xml version="1.0" encoding="utf-8"?>
<formControlPr xmlns="http://schemas.microsoft.com/office/spreadsheetml/2009/9/main" objectType="CheckBox" fmlaLink="$T$231" lockText="1" noThreeD="1"/>
</file>

<file path=xl/ctrlProps/ctrlProp478.xml><?xml version="1.0" encoding="utf-8"?>
<formControlPr xmlns="http://schemas.microsoft.com/office/spreadsheetml/2009/9/main" objectType="CheckBox" fmlaLink="$T$232" lockText="1" noThreeD="1"/>
</file>

<file path=xl/ctrlProps/ctrlProp479.xml><?xml version="1.0" encoding="utf-8"?>
<formControlPr xmlns="http://schemas.microsoft.com/office/spreadsheetml/2009/9/main" objectType="CheckBox" fmlaLink="$T$233" lockText="1" noThreeD="1"/>
</file>

<file path=xl/ctrlProps/ctrlProp48.xml><?xml version="1.0" encoding="utf-8"?>
<formControlPr xmlns="http://schemas.microsoft.com/office/spreadsheetml/2009/9/main" objectType="CheckBox" checked="Checked" lockText="1" noThreeD="1"/>
</file>

<file path=xl/ctrlProps/ctrlProp480.xml><?xml version="1.0" encoding="utf-8"?>
<formControlPr xmlns="http://schemas.microsoft.com/office/spreadsheetml/2009/9/main" objectType="CheckBox" fmlaLink="$T$234" lockText="1" noThreeD="1"/>
</file>

<file path=xl/ctrlProps/ctrlProp481.xml><?xml version="1.0" encoding="utf-8"?>
<formControlPr xmlns="http://schemas.microsoft.com/office/spreadsheetml/2009/9/main" objectType="CheckBox" fmlaLink="$T$235" lockText="1" noThreeD="1"/>
</file>

<file path=xl/ctrlProps/ctrlProp482.xml><?xml version="1.0" encoding="utf-8"?>
<formControlPr xmlns="http://schemas.microsoft.com/office/spreadsheetml/2009/9/main" objectType="CheckBox" fmlaLink="$T$236" lockText="1" noThreeD="1"/>
</file>

<file path=xl/ctrlProps/ctrlProp483.xml><?xml version="1.0" encoding="utf-8"?>
<formControlPr xmlns="http://schemas.microsoft.com/office/spreadsheetml/2009/9/main" objectType="CheckBox" fmlaLink="$T$237" lockText="1" noThreeD="1"/>
</file>

<file path=xl/ctrlProps/ctrlProp484.xml><?xml version="1.0" encoding="utf-8"?>
<formControlPr xmlns="http://schemas.microsoft.com/office/spreadsheetml/2009/9/main" objectType="CheckBox" fmlaLink="$T$238" lockText="1" noThreeD="1"/>
</file>

<file path=xl/ctrlProps/ctrlProp485.xml><?xml version="1.0" encoding="utf-8"?>
<formControlPr xmlns="http://schemas.microsoft.com/office/spreadsheetml/2009/9/main" objectType="CheckBox" fmlaLink="$T$239" lockText="1" noThreeD="1"/>
</file>

<file path=xl/ctrlProps/ctrlProp486.xml><?xml version="1.0" encoding="utf-8"?>
<formControlPr xmlns="http://schemas.microsoft.com/office/spreadsheetml/2009/9/main" objectType="CheckBox" fmlaLink="$T$240" lockText="1" noThreeD="1"/>
</file>

<file path=xl/ctrlProps/ctrlProp487.xml><?xml version="1.0" encoding="utf-8"?>
<formControlPr xmlns="http://schemas.microsoft.com/office/spreadsheetml/2009/9/main" objectType="CheckBox" fmlaLink="$T$241" lockText="1" noThreeD="1"/>
</file>

<file path=xl/ctrlProps/ctrlProp488.xml><?xml version="1.0" encoding="utf-8"?>
<formControlPr xmlns="http://schemas.microsoft.com/office/spreadsheetml/2009/9/main" objectType="CheckBox" fmlaLink="$T$242" lockText="1" noThreeD="1"/>
</file>

<file path=xl/ctrlProps/ctrlProp489.xml><?xml version="1.0" encoding="utf-8"?>
<formControlPr xmlns="http://schemas.microsoft.com/office/spreadsheetml/2009/9/main" objectType="CheckBox" fmlaLink="$T$243" lockText="1" noThreeD="1"/>
</file>

<file path=xl/ctrlProps/ctrlProp49.xml><?xml version="1.0" encoding="utf-8"?>
<formControlPr xmlns="http://schemas.microsoft.com/office/spreadsheetml/2009/9/main" objectType="CheckBox" checked="Checked" lockText="1" noThreeD="1"/>
</file>

<file path=xl/ctrlProps/ctrlProp490.xml><?xml version="1.0" encoding="utf-8"?>
<formControlPr xmlns="http://schemas.microsoft.com/office/spreadsheetml/2009/9/main" objectType="CheckBox" fmlaLink="$T$244" lockText="1" noThreeD="1"/>
</file>

<file path=xl/ctrlProps/ctrlProp491.xml><?xml version="1.0" encoding="utf-8"?>
<formControlPr xmlns="http://schemas.microsoft.com/office/spreadsheetml/2009/9/main" objectType="CheckBox" fmlaLink="$T$245" lockText="1" noThreeD="1"/>
</file>

<file path=xl/ctrlProps/ctrlProp492.xml><?xml version="1.0" encoding="utf-8"?>
<formControlPr xmlns="http://schemas.microsoft.com/office/spreadsheetml/2009/9/main" objectType="CheckBox" fmlaLink="$T$246" lockText="1" noThreeD="1"/>
</file>

<file path=xl/ctrlProps/ctrlProp493.xml><?xml version="1.0" encoding="utf-8"?>
<formControlPr xmlns="http://schemas.microsoft.com/office/spreadsheetml/2009/9/main" objectType="CheckBox" fmlaLink="$T$247" lockText="1" noThreeD="1"/>
</file>

<file path=xl/ctrlProps/ctrlProp494.xml><?xml version="1.0" encoding="utf-8"?>
<formControlPr xmlns="http://schemas.microsoft.com/office/spreadsheetml/2009/9/main" objectType="CheckBox" fmlaLink="$T$248" lockText="1" noThreeD="1"/>
</file>

<file path=xl/ctrlProps/ctrlProp495.xml><?xml version="1.0" encoding="utf-8"?>
<formControlPr xmlns="http://schemas.microsoft.com/office/spreadsheetml/2009/9/main" objectType="CheckBox" fmlaLink="$T$249" lockText="1" noThreeD="1"/>
</file>

<file path=xl/ctrlProps/ctrlProp496.xml><?xml version="1.0" encoding="utf-8"?>
<formControlPr xmlns="http://schemas.microsoft.com/office/spreadsheetml/2009/9/main" objectType="CheckBox" fmlaLink="$T$250" lockText="1" noThreeD="1"/>
</file>

<file path=xl/ctrlProps/ctrlProp497.xml><?xml version="1.0" encoding="utf-8"?>
<formControlPr xmlns="http://schemas.microsoft.com/office/spreadsheetml/2009/9/main" objectType="CheckBox" fmlaLink="$T$251" lockText="1" noThreeD="1"/>
</file>

<file path=xl/ctrlProps/ctrlProp498.xml><?xml version="1.0" encoding="utf-8"?>
<formControlPr xmlns="http://schemas.microsoft.com/office/spreadsheetml/2009/9/main" objectType="CheckBox" fmlaLink="$T$252" lockText="1" noThreeD="1"/>
</file>

<file path=xl/ctrlProps/ctrlProp499.xml><?xml version="1.0" encoding="utf-8"?>
<formControlPr xmlns="http://schemas.microsoft.com/office/spreadsheetml/2009/9/main" objectType="CheckBox" fmlaLink="$T$253"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00.xml><?xml version="1.0" encoding="utf-8"?>
<formControlPr xmlns="http://schemas.microsoft.com/office/spreadsheetml/2009/9/main" objectType="CheckBox" fmlaLink="$T$254" lockText="1" noThreeD="1"/>
</file>

<file path=xl/ctrlProps/ctrlProp501.xml><?xml version="1.0" encoding="utf-8"?>
<formControlPr xmlns="http://schemas.microsoft.com/office/spreadsheetml/2009/9/main" objectType="CheckBox" fmlaLink="$T$255" lockText="1" noThreeD="1"/>
</file>

<file path=xl/ctrlProps/ctrlProp502.xml><?xml version="1.0" encoding="utf-8"?>
<formControlPr xmlns="http://schemas.microsoft.com/office/spreadsheetml/2009/9/main" objectType="CheckBox" fmlaLink="$T$256" lockText="1" noThreeD="1"/>
</file>

<file path=xl/ctrlProps/ctrlProp503.xml><?xml version="1.0" encoding="utf-8"?>
<formControlPr xmlns="http://schemas.microsoft.com/office/spreadsheetml/2009/9/main" objectType="CheckBox" fmlaLink="$T$257" lockText="1" noThreeD="1"/>
</file>

<file path=xl/ctrlProps/ctrlProp504.xml><?xml version="1.0" encoding="utf-8"?>
<formControlPr xmlns="http://schemas.microsoft.com/office/spreadsheetml/2009/9/main" objectType="CheckBox" fmlaLink="$T$258" lockText="1" noThreeD="1"/>
</file>

<file path=xl/ctrlProps/ctrlProp505.xml><?xml version="1.0" encoding="utf-8"?>
<formControlPr xmlns="http://schemas.microsoft.com/office/spreadsheetml/2009/9/main" objectType="CheckBox" fmlaLink="$T$259" lockText="1" noThreeD="1"/>
</file>

<file path=xl/ctrlProps/ctrlProp506.xml><?xml version="1.0" encoding="utf-8"?>
<formControlPr xmlns="http://schemas.microsoft.com/office/spreadsheetml/2009/9/main" objectType="CheckBox" fmlaLink="$T$260" lockText="1" noThreeD="1"/>
</file>

<file path=xl/ctrlProps/ctrlProp507.xml><?xml version="1.0" encoding="utf-8"?>
<formControlPr xmlns="http://schemas.microsoft.com/office/spreadsheetml/2009/9/main" objectType="CheckBox" fmlaLink="$T$261" lockText="1" noThreeD="1"/>
</file>

<file path=xl/ctrlProps/ctrlProp508.xml><?xml version="1.0" encoding="utf-8"?>
<formControlPr xmlns="http://schemas.microsoft.com/office/spreadsheetml/2009/9/main" objectType="CheckBox" fmlaLink="$T$262" lockText="1" noThreeD="1"/>
</file>

<file path=xl/ctrlProps/ctrlProp509.xml><?xml version="1.0" encoding="utf-8"?>
<formControlPr xmlns="http://schemas.microsoft.com/office/spreadsheetml/2009/9/main" objectType="CheckBox" fmlaLink="$T$263" lockText="1" noThreeD="1"/>
</file>

<file path=xl/ctrlProps/ctrlProp51.xml><?xml version="1.0" encoding="utf-8"?>
<formControlPr xmlns="http://schemas.microsoft.com/office/spreadsheetml/2009/9/main" objectType="CheckBox" checked="Checked" lockText="1" noThreeD="1"/>
</file>

<file path=xl/ctrlProps/ctrlProp510.xml><?xml version="1.0" encoding="utf-8"?>
<formControlPr xmlns="http://schemas.microsoft.com/office/spreadsheetml/2009/9/main" objectType="CheckBox" fmlaLink="$T$264" lockText="1" noThreeD="1"/>
</file>

<file path=xl/ctrlProps/ctrlProp511.xml><?xml version="1.0" encoding="utf-8"?>
<formControlPr xmlns="http://schemas.microsoft.com/office/spreadsheetml/2009/9/main" objectType="CheckBox" fmlaLink="$T$265" lockText="1" noThreeD="1"/>
</file>

<file path=xl/ctrlProps/ctrlProp512.xml><?xml version="1.0" encoding="utf-8"?>
<formControlPr xmlns="http://schemas.microsoft.com/office/spreadsheetml/2009/9/main" objectType="CheckBox" fmlaLink="$T$266" lockText="1" noThreeD="1"/>
</file>

<file path=xl/ctrlProps/ctrlProp513.xml><?xml version="1.0" encoding="utf-8"?>
<formControlPr xmlns="http://schemas.microsoft.com/office/spreadsheetml/2009/9/main" objectType="CheckBox" fmlaLink="$T$267" lockText="1" noThreeD="1"/>
</file>

<file path=xl/ctrlProps/ctrlProp514.xml><?xml version="1.0" encoding="utf-8"?>
<formControlPr xmlns="http://schemas.microsoft.com/office/spreadsheetml/2009/9/main" objectType="CheckBox" fmlaLink="$T$268" lockText="1" noThreeD="1"/>
</file>

<file path=xl/ctrlProps/ctrlProp515.xml><?xml version="1.0" encoding="utf-8"?>
<formControlPr xmlns="http://schemas.microsoft.com/office/spreadsheetml/2009/9/main" objectType="CheckBox" fmlaLink="$T$269" lockText="1" noThreeD="1"/>
</file>

<file path=xl/ctrlProps/ctrlProp516.xml><?xml version="1.0" encoding="utf-8"?>
<formControlPr xmlns="http://schemas.microsoft.com/office/spreadsheetml/2009/9/main" objectType="CheckBox" fmlaLink="$T$270" lockText="1" noThreeD="1"/>
</file>

<file path=xl/ctrlProps/ctrlProp517.xml><?xml version="1.0" encoding="utf-8"?>
<formControlPr xmlns="http://schemas.microsoft.com/office/spreadsheetml/2009/9/main" objectType="CheckBox" fmlaLink="$T$271" lockText="1" noThreeD="1"/>
</file>

<file path=xl/ctrlProps/ctrlProp518.xml><?xml version="1.0" encoding="utf-8"?>
<formControlPr xmlns="http://schemas.microsoft.com/office/spreadsheetml/2009/9/main" objectType="CheckBox" fmlaLink="$T$272" lockText="1" noThreeD="1"/>
</file>

<file path=xl/ctrlProps/ctrlProp519.xml><?xml version="1.0" encoding="utf-8"?>
<formControlPr xmlns="http://schemas.microsoft.com/office/spreadsheetml/2009/9/main" objectType="CheckBox" fmlaLink="$T$273" lockText="1" noThreeD="1"/>
</file>

<file path=xl/ctrlProps/ctrlProp52.xml><?xml version="1.0" encoding="utf-8"?>
<formControlPr xmlns="http://schemas.microsoft.com/office/spreadsheetml/2009/9/main" objectType="CheckBox" checked="Checked" lockText="1" noThreeD="1"/>
</file>

<file path=xl/ctrlProps/ctrlProp520.xml><?xml version="1.0" encoding="utf-8"?>
<formControlPr xmlns="http://schemas.microsoft.com/office/spreadsheetml/2009/9/main" objectType="CheckBox" fmlaLink="$T$274" lockText="1" noThreeD="1"/>
</file>

<file path=xl/ctrlProps/ctrlProp521.xml><?xml version="1.0" encoding="utf-8"?>
<formControlPr xmlns="http://schemas.microsoft.com/office/spreadsheetml/2009/9/main" objectType="CheckBox" fmlaLink="$T$275" lockText="1" noThreeD="1"/>
</file>

<file path=xl/ctrlProps/ctrlProp522.xml><?xml version="1.0" encoding="utf-8"?>
<formControlPr xmlns="http://schemas.microsoft.com/office/spreadsheetml/2009/9/main" objectType="CheckBox" fmlaLink="$T$276" lockText="1" noThreeD="1"/>
</file>

<file path=xl/ctrlProps/ctrlProp523.xml><?xml version="1.0" encoding="utf-8"?>
<formControlPr xmlns="http://schemas.microsoft.com/office/spreadsheetml/2009/9/main" objectType="CheckBox" fmlaLink="$T$277" lockText="1" noThreeD="1"/>
</file>

<file path=xl/ctrlProps/ctrlProp524.xml><?xml version="1.0" encoding="utf-8"?>
<formControlPr xmlns="http://schemas.microsoft.com/office/spreadsheetml/2009/9/main" objectType="CheckBox" fmlaLink="$T$278" lockText="1" noThreeD="1"/>
</file>

<file path=xl/ctrlProps/ctrlProp525.xml><?xml version="1.0" encoding="utf-8"?>
<formControlPr xmlns="http://schemas.microsoft.com/office/spreadsheetml/2009/9/main" objectType="CheckBox" fmlaLink="$T$279" lockText="1" noThreeD="1"/>
</file>

<file path=xl/ctrlProps/ctrlProp526.xml><?xml version="1.0" encoding="utf-8"?>
<formControlPr xmlns="http://schemas.microsoft.com/office/spreadsheetml/2009/9/main" objectType="CheckBox" fmlaLink="$T$280" lockText="1" noThreeD="1"/>
</file>

<file path=xl/ctrlProps/ctrlProp527.xml><?xml version="1.0" encoding="utf-8"?>
<formControlPr xmlns="http://schemas.microsoft.com/office/spreadsheetml/2009/9/main" objectType="CheckBox" fmlaLink="$T$281" lockText="1" noThreeD="1"/>
</file>

<file path=xl/ctrlProps/ctrlProp528.xml><?xml version="1.0" encoding="utf-8"?>
<formControlPr xmlns="http://schemas.microsoft.com/office/spreadsheetml/2009/9/main" objectType="CheckBox" fmlaLink="$T$282" lockText="1" noThreeD="1"/>
</file>

<file path=xl/ctrlProps/ctrlProp529.xml><?xml version="1.0" encoding="utf-8"?>
<formControlPr xmlns="http://schemas.microsoft.com/office/spreadsheetml/2009/9/main" objectType="CheckBox" fmlaLink="$T$283" lockText="1" noThreeD="1"/>
</file>

<file path=xl/ctrlProps/ctrlProp53.xml><?xml version="1.0" encoding="utf-8"?>
<formControlPr xmlns="http://schemas.microsoft.com/office/spreadsheetml/2009/9/main" objectType="CheckBox" checked="Checked" lockText="1" noThreeD="1"/>
</file>

<file path=xl/ctrlProps/ctrlProp530.xml><?xml version="1.0" encoding="utf-8"?>
<formControlPr xmlns="http://schemas.microsoft.com/office/spreadsheetml/2009/9/main" objectType="CheckBox" fmlaLink="$T$284" lockText="1" noThreeD="1"/>
</file>

<file path=xl/ctrlProps/ctrlProp531.xml><?xml version="1.0" encoding="utf-8"?>
<formControlPr xmlns="http://schemas.microsoft.com/office/spreadsheetml/2009/9/main" objectType="CheckBox" fmlaLink="$T$285" lockText="1" noThreeD="1"/>
</file>

<file path=xl/ctrlProps/ctrlProp532.xml><?xml version="1.0" encoding="utf-8"?>
<formControlPr xmlns="http://schemas.microsoft.com/office/spreadsheetml/2009/9/main" objectType="CheckBox" fmlaLink="$T$286" lockText="1" noThreeD="1"/>
</file>

<file path=xl/ctrlProps/ctrlProp533.xml><?xml version="1.0" encoding="utf-8"?>
<formControlPr xmlns="http://schemas.microsoft.com/office/spreadsheetml/2009/9/main" objectType="CheckBox" fmlaLink="$T$287" lockText="1" noThreeD="1"/>
</file>

<file path=xl/ctrlProps/ctrlProp534.xml><?xml version="1.0" encoding="utf-8"?>
<formControlPr xmlns="http://schemas.microsoft.com/office/spreadsheetml/2009/9/main" objectType="CheckBox" fmlaLink="$T$288" lockText="1" noThreeD="1"/>
</file>

<file path=xl/ctrlProps/ctrlProp535.xml><?xml version="1.0" encoding="utf-8"?>
<formControlPr xmlns="http://schemas.microsoft.com/office/spreadsheetml/2009/9/main" objectType="CheckBox" fmlaLink="$T$289" lockText="1" noThreeD="1"/>
</file>

<file path=xl/ctrlProps/ctrlProp536.xml><?xml version="1.0" encoding="utf-8"?>
<formControlPr xmlns="http://schemas.microsoft.com/office/spreadsheetml/2009/9/main" objectType="CheckBox" fmlaLink="$T$290" lockText="1" noThreeD="1"/>
</file>

<file path=xl/ctrlProps/ctrlProp537.xml><?xml version="1.0" encoding="utf-8"?>
<formControlPr xmlns="http://schemas.microsoft.com/office/spreadsheetml/2009/9/main" objectType="CheckBox" fmlaLink="$T$291" lockText="1" noThreeD="1"/>
</file>

<file path=xl/ctrlProps/ctrlProp538.xml><?xml version="1.0" encoding="utf-8"?>
<formControlPr xmlns="http://schemas.microsoft.com/office/spreadsheetml/2009/9/main" objectType="CheckBox" fmlaLink="$T$292" lockText="1" noThreeD="1"/>
</file>

<file path=xl/ctrlProps/ctrlProp539.xml><?xml version="1.0" encoding="utf-8"?>
<formControlPr xmlns="http://schemas.microsoft.com/office/spreadsheetml/2009/9/main" objectType="CheckBox" fmlaLink="$T$293" lockText="1" noThreeD="1"/>
</file>

<file path=xl/ctrlProps/ctrlProp54.xml><?xml version="1.0" encoding="utf-8"?>
<formControlPr xmlns="http://schemas.microsoft.com/office/spreadsheetml/2009/9/main" objectType="CheckBox" checked="Checked" lockText="1" noThreeD="1"/>
</file>

<file path=xl/ctrlProps/ctrlProp540.xml><?xml version="1.0" encoding="utf-8"?>
<formControlPr xmlns="http://schemas.microsoft.com/office/spreadsheetml/2009/9/main" objectType="CheckBox" fmlaLink="$T$294" lockText="1" noThreeD="1"/>
</file>

<file path=xl/ctrlProps/ctrlProp541.xml><?xml version="1.0" encoding="utf-8"?>
<formControlPr xmlns="http://schemas.microsoft.com/office/spreadsheetml/2009/9/main" objectType="CheckBox" fmlaLink="$T$295" lockText="1" noThreeD="1"/>
</file>

<file path=xl/ctrlProps/ctrlProp542.xml><?xml version="1.0" encoding="utf-8"?>
<formControlPr xmlns="http://schemas.microsoft.com/office/spreadsheetml/2009/9/main" objectType="CheckBox" fmlaLink="$T$296" lockText="1" noThreeD="1"/>
</file>

<file path=xl/ctrlProps/ctrlProp543.xml><?xml version="1.0" encoding="utf-8"?>
<formControlPr xmlns="http://schemas.microsoft.com/office/spreadsheetml/2009/9/main" objectType="CheckBox" fmlaLink="$T$297" lockText="1" noThreeD="1"/>
</file>

<file path=xl/ctrlProps/ctrlProp544.xml><?xml version="1.0" encoding="utf-8"?>
<formControlPr xmlns="http://schemas.microsoft.com/office/spreadsheetml/2009/9/main" objectType="CheckBox" fmlaLink="$T$298" lockText="1" noThreeD="1"/>
</file>

<file path=xl/ctrlProps/ctrlProp545.xml><?xml version="1.0" encoding="utf-8"?>
<formControlPr xmlns="http://schemas.microsoft.com/office/spreadsheetml/2009/9/main" objectType="CheckBox" fmlaLink="$T$299" lockText="1" noThreeD="1"/>
</file>

<file path=xl/ctrlProps/ctrlProp546.xml><?xml version="1.0" encoding="utf-8"?>
<formControlPr xmlns="http://schemas.microsoft.com/office/spreadsheetml/2009/9/main" objectType="CheckBox" fmlaLink="$T$300" lockText="1" noThreeD="1"/>
</file>

<file path=xl/ctrlProps/ctrlProp547.xml><?xml version="1.0" encoding="utf-8"?>
<formControlPr xmlns="http://schemas.microsoft.com/office/spreadsheetml/2009/9/main" objectType="CheckBox" fmlaLink="$T$301" lockText="1" noThreeD="1"/>
</file>

<file path=xl/ctrlProps/ctrlProp548.xml><?xml version="1.0" encoding="utf-8"?>
<formControlPr xmlns="http://schemas.microsoft.com/office/spreadsheetml/2009/9/main" objectType="CheckBox" fmlaLink="$T$302" lockText="1" noThreeD="1"/>
</file>

<file path=xl/ctrlProps/ctrlProp549.xml><?xml version="1.0" encoding="utf-8"?>
<formControlPr xmlns="http://schemas.microsoft.com/office/spreadsheetml/2009/9/main" objectType="CheckBox" fmlaLink="$T$303" lockText="1" noThreeD="1"/>
</file>

<file path=xl/ctrlProps/ctrlProp55.xml><?xml version="1.0" encoding="utf-8"?>
<formControlPr xmlns="http://schemas.microsoft.com/office/spreadsheetml/2009/9/main" objectType="CheckBox" checked="Checked" lockText="1" noThreeD="1"/>
</file>

<file path=xl/ctrlProps/ctrlProp550.xml><?xml version="1.0" encoding="utf-8"?>
<formControlPr xmlns="http://schemas.microsoft.com/office/spreadsheetml/2009/9/main" objectType="CheckBox" fmlaLink="$T$304" lockText="1" noThreeD="1"/>
</file>

<file path=xl/ctrlProps/ctrlProp551.xml><?xml version="1.0" encoding="utf-8"?>
<formControlPr xmlns="http://schemas.microsoft.com/office/spreadsheetml/2009/9/main" objectType="CheckBox" fmlaLink="$T$305" lockText="1" noThreeD="1"/>
</file>

<file path=xl/ctrlProps/ctrlProp552.xml><?xml version="1.0" encoding="utf-8"?>
<formControlPr xmlns="http://schemas.microsoft.com/office/spreadsheetml/2009/9/main" objectType="CheckBox" fmlaLink="$T$306" lockText="1" noThreeD="1"/>
</file>

<file path=xl/ctrlProps/ctrlProp553.xml><?xml version="1.0" encoding="utf-8"?>
<formControlPr xmlns="http://schemas.microsoft.com/office/spreadsheetml/2009/9/main" objectType="CheckBox" fmlaLink="$T$307" lockText="1" noThreeD="1"/>
</file>

<file path=xl/ctrlProps/ctrlProp554.xml><?xml version="1.0" encoding="utf-8"?>
<formControlPr xmlns="http://schemas.microsoft.com/office/spreadsheetml/2009/9/main" objectType="CheckBox" fmlaLink="$T$308" lockText="1" noThreeD="1"/>
</file>

<file path=xl/ctrlProps/ctrlProp555.xml><?xml version="1.0" encoding="utf-8"?>
<formControlPr xmlns="http://schemas.microsoft.com/office/spreadsheetml/2009/9/main" objectType="CheckBox" fmlaLink="$T$309" lockText="1" noThreeD="1"/>
</file>

<file path=xl/ctrlProps/ctrlProp556.xml><?xml version="1.0" encoding="utf-8"?>
<formControlPr xmlns="http://schemas.microsoft.com/office/spreadsheetml/2009/9/main" objectType="CheckBox" fmlaLink="$T$310" lockText="1" noThreeD="1"/>
</file>

<file path=xl/ctrlProps/ctrlProp557.xml><?xml version="1.0" encoding="utf-8"?>
<formControlPr xmlns="http://schemas.microsoft.com/office/spreadsheetml/2009/9/main" objectType="CheckBox" fmlaLink="$T$311" lockText="1" noThreeD="1"/>
</file>

<file path=xl/ctrlProps/ctrlProp558.xml><?xml version="1.0" encoding="utf-8"?>
<formControlPr xmlns="http://schemas.microsoft.com/office/spreadsheetml/2009/9/main" objectType="CheckBox" fmlaLink="$T$312" lockText="1" noThreeD="1"/>
</file>

<file path=xl/ctrlProps/ctrlProp559.xml><?xml version="1.0" encoding="utf-8"?>
<formControlPr xmlns="http://schemas.microsoft.com/office/spreadsheetml/2009/9/main" objectType="CheckBox" fmlaLink="$T$313" lockText="1" noThreeD="1"/>
</file>

<file path=xl/ctrlProps/ctrlProp56.xml><?xml version="1.0" encoding="utf-8"?>
<formControlPr xmlns="http://schemas.microsoft.com/office/spreadsheetml/2009/9/main" objectType="CheckBox" checked="Checked" lockText="1" noThreeD="1"/>
</file>

<file path=xl/ctrlProps/ctrlProp560.xml><?xml version="1.0" encoding="utf-8"?>
<formControlPr xmlns="http://schemas.microsoft.com/office/spreadsheetml/2009/9/main" objectType="CheckBox" fmlaLink="$T$314" lockText="1" noThreeD="1"/>
</file>

<file path=xl/ctrlProps/ctrlProp561.xml><?xml version="1.0" encoding="utf-8"?>
<formControlPr xmlns="http://schemas.microsoft.com/office/spreadsheetml/2009/9/main" objectType="CheckBox" fmlaLink="$T$315" lockText="1" noThreeD="1"/>
</file>

<file path=xl/ctrlProps/ctrlProp562.xml><?xml version="1.0" encoding="utf-8"?>
<formControlPr xmlns="http://schemas.microsoft.com/office/spreadsheetml/2009/9/main" objectType="CheckBox" fmlaLink="$T$316" lockText="1" noThreeD="1"/>
</file>

<file path=xl/ctrlProps/ctrlProp563.xml><?xml version="1.0" encoding="utf-8"?>
<formControlPr xmlns="http://schemas.microsoft.com/office/spreadsheetml/2009/9/main" objectType="CheckBox" fmlaLink="$T$317" lockText="1" noThreeD="1"/>
</file>

<file path=xl/ctrlProps/ctrlProp564.xml><?xml version="1.0" encoding="utf-8"?>
<formControlPr xmlns="http://schemas.microsoft.com/office/spreadsheetml/2009/9/main" objectType="CheckBox" fmlaLink="$T$318" lockText="1" noThreeD="1"/>
</file>

<file path=xl/ctrlProps/ctrlProp565.xml><?xml version="1.0" encoding="utf-8"?>
<formControlPr xmlns="http://schemas.microsoft.com/office/spreadsheetml/2009/9/main" objectType="CheckBox" fmlaLink="$T$319"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T$38" lockText="1" noThreeD="1"/>
</file>

<file path=xl/ctrlProps/ctrlProp568.xml><?xml version="1.0" encoding="utf-8"?>
<formControlPr xmlns="http://schemas.microsoft.com/office/spreadsheetml/2009/9/main" objectType="CheckBox" fmlaLink="$T$39" lockText="1" noThreeD="1"/>
</file>

<file path=xl/ctrlProps/ctrlProp569.xml><?xml version="1.0" encoding="utf-8"?>
<formControlPr xmlns="http://schemas.microsoft.com/office/spreadsheetml/2009/9/main" objectType="CheckBox" fmlaLink="$T$40" lockText="1" noThreeD="1"/>
</file>

<file path=xl/ctrlProps/ctrlProp57.xml><?xml version="1.0" encoding="utf-8"?>
<formControlPr xmlns="http://schemas.microsoft.com/office/spreadsheetml/2009/9/main" objectType="CheckBox" checked="Checked" lockText="1" noThreeD="1"/>
</file>

<file path=xl/ctrlProps/ctrlProp570.xml><?xml version="1.0" encoding="utf-8"?>
<formControlPr xmlns="http://schemas.microsoft.com/office/spreadsheetml/2009/9/main" objectType="CheckBox" checked="Checked" lockText="1" noThreeD="1"/>
</file>

<file path=xl/ctrlProps/ctrlProp571.xml><?xml version="1.0" encoding="utf-8"?>
<formControlPr xmlns="http://schemas.microsoft.com/office/spreadsheetml/2009/9/main" objectType="CheckBox" fmlaLink="$T$51"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fmlaLink="$T$137" lockText="1" noThreeD="1"/>
</file>

<file path=xl/ctrlProps/ctrlProp574.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222250</xdr:colOff>
          <xdr:row>36</xdr:row>
          <xdr:rowOff>38100</xdr:rowOff>
        </xdr:from>
        <xdr:to>
          <xdr:col>17</xdr:col>
          <xdr:colOff>539750</xdr:colOff>
          <xdr:row>36</xdr:row>
          <xdr:rowOff>374650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37</xdr:row>
          <xdr:rowOff>38100</xdr:rowOff>
        </xdr:from>
        <xdr:to>
          <xdr:col>17</xdr:col>
          <xdr:colOff>539750</xdr:colOff>
          <xdr:row>37</xdr:row>
          <xdr:rowOff>374650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38</xdr:row>
          <xdr:rowOff>38100</xdr:rowOff>
        </xdr:from>
        <xdr:to>
          <xdr:col>17</xdr:col>
          <xdr:colOff>539750</xdr:colOff>
          <xdr:row>38</xdr:row>
          <xdr:rowOff>374650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39</xdr:row>
          <xdr:rowOff>38100</xdr:rowOff>
        </xdr:from>
        <xdr:to>
          <xdr:col>17</xdr:col>
          <xdr:colOff>539750</xdr:colOff>
          <xdr:row>39</xdr:row>
          <xdr:rowOff>374650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40</xdr:row>
          <xdr:rowOff>38100</xdr:rowOff>
        </xdr:from>
        <xdr:to>
          <xdr:col>17</xdr:col>
          <xdr:colOff>539750</xdr:colOff>
          <xdr:row>40</xdr:row>
          <xdr:rowOff>374650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41</xdr:row>
          <xdr:rowOff>38100</xdr:rowOff>
        </xdr:from>
        <xdr:to>
          <xdr:col>17</xdr:col>
          <xdr:colOff>539750</xdr:colOff>
          <xdr:row>41</xdr:row>
          <xdr:rowOff>374650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42</xdr:row>
          <xdr:rowOff>38100</xdr:rowOff>
        </xdr:from>
        <xdr:to>
          <xdr:col>17</xdr:col>
          <xdr:colOff>539750</xdr:colOff>
          <xdr:row>42</xdr:row>
          <xdr:rowOff>374650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43</xdr:row>
          <xdr:rowOff>38100</xdr:rowOff>
        </xdr:from>
        <xdr:to>
          <xdr:col>17</xdr:col>
          <xdr:colOff>539750</xdr:colOff>
          <xdr:row>43</xdr:row>
          <xdr:rowOff>374650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44</xdr:row>
          <xdr:rowOff>38100</xdr:rowOff>
        </xdr:from>
        <xdr:to>
          <xdr:col>17</xdr:col>
          <xdr:colOff>539750</xdr:colOff>
          <xdr:row>44</xdr:row>
          <xdr:rowOff>374650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45</xdr:row>
          <xdr:rowOff>38100</xdr:rowOff>
        </xdr:from>
        <xdr:to>
          <xdr:col>17</xdr:col>
          <xdr:colOff>539750</xdr:colOff>
          <xdr:row>45</xdr:row>
          <xdr:rowOff>374650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46</xdr:row>
          <xdr:rowOff>38100</xdr:rowOff>
        </xdr:from>
        <xdr:to>
          <xdr:col>17</xdr:col>
          <xdr:colOff>539750</xdr:colOff>
          <xdr:row>46</xdr:row>
          <xdr:rowOff>374650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47</xdr:row>
          <xdr:rowOff>38100</xdr:rowOff>
        </xdr:from>
        <xdr:to>
          <xdr:col>17</xdr:col>
          <xdr:colOff>539750</xdr:colOff>
          <xdr:row>47</xdr:row>
          <xdr:rowOff>374650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48</xdr:row>
          <xdr:rowOff>38100</xdr:rowOff>
        </xdr:from>
        <xdr:to>
          <xdr:col>17</xdr:col>
          <xdr:colOff>539750</xdr:colOff>
          <xdr:row>48</xdr:row>
          <xdr:rowOff>374650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49</xdr:row>
          <xdr:rowOff>38100</xdr:rowOff>
        </xdr:from>
        <xdr:to>
          <xdr:col>17</xdr:col>
          <xdr:colOff>539750</xdr:colOff>
          <xdr:row>49</xdr:row>
          <xdr:rowOff>374650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50</xdr:row>
          <xdr:rowOff>38100</xdr:rowOff>
        </xdr:from>
        <xdr:to>
          <xdr:col>17</xdr:col>
          <xdr:colOff>539750</xdr:colOff>
          <xdr:row>50</xdr:row>
          <xdr:rowOff>374650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51</xdr:row>
          <xdr:rowOff>38100</xdr:rowOff>
        </xdr:from>
        <xdr:to>
          <xdr:col>17</xdr:col>
          <xdr:colOff>539750</xdr:colOff>
          <xdr:row>51</xdr:row>
          <xdr:rowOff>374650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52</xdr:row>
          <xdr:rowOff>38100</xdr:rowOff>
        </xdr:from>
        <xdr:to>
          <xdr:col>17</xdr:col>
          <xdr:colOff>539750</xdr:colOff>
          <xdr:row>52</xdr:row>
          <xdr:rowOff>374650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53</xdr:row>
          <xdr:rowOff>38100</xdr:rowOff>
        </xdr:from>
        <xdr:to>
          <xdr:col>17</xdr:col>
          <xdr:colOff>539750</xdr:colOff>
          <xdr:row>53</xdr:row>
          <xdr:rowOff>374650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54</xdr:row>
          <xdr:rowOff>38100</xdr:rowOff>
        </xdr:from>
        <xdr:to>
          <xdr:col>17</xdr:col>
          <xdr:colOff>539750</xdr:colOff>
          <xdr:row>54</xdr:row>
          <xdr:rowOff>374650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55</xdr:row>
          <xdr:rowOff>38100</xdr:rowOff>
        </xdr:from>
        <xdr:to>
          <xdr:col>17</xdr:col>
          <xdr:colOff>539750</xdr:colOff>
          <xdr:row>55</xdr:row>
          <xdr:rowOff>374650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56</xdr:row>
          <xdr:rowOff>38100</xdr:rowOff>
        </xdr:from>
        <xdr:to>
          <xdr:col>17</xdr:col>
          <xdr:colOff>539750</xdr:colOff>
          <xdr:row>56</xdr:row>
          <xdr:rowOff>374650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57</xdr:row>
          <xdr:rowOff>38100</xdr:rowOff>
        </xdr:from>
        <xdr:to>
          <xdr:col>17</xdr:col>
          <xdr:colOff>539750</xdr:colOff>
          <xdr:row>57</xdr:row>
          <xdr:rowOff>374650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58</xdr:row>
          <xdr:rowOff>38100</xdr:rowOff>
        </xdr:from>
        <xdr:to>
          <xdr:col>17</xdr:col>
          <xdr:colOff>539750</xdr:colOff>
          <xdr:row>58</xdr:row>
          <xdr:rowOff>374650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59</xdr:row>
          <xdr:rowOff>38100</xdr:rowOff>
        </xdr:from>
        <xdr:to>
          <xdr:col>17</xdr:col>
          <xdr:colOff>539750</xdr:colOff>
          <xdr:row>59</xdr:row>
          <xdr:rowOff>374650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60</xdr:row>
          <xdr:rowOff>38100</xdr:rowOff>
        </xdr:from>
        <xdr:to>
          <xdr:col>17</xdr:col>
          <xdr:colOff>539750</xdr:colOff>
          <xdr:row>60</xdr:row>
          <xdr:rowOff>374650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61</xdr:row>
          <xdr:rowOff>38100</xdr:rowOff>
        </xdr:from>
        <xdr:to>
          <xdr:col>17</xdr:col>
          <xdr:colOff>539750</xdr:colOff>
          <xdr:row>61</xdr:row>
          <xdr:rowOff>374650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62</xdr:row>
          <xdr:rowOff>38100</xdr:rowOff>
        </xdr:from>
        <xdr:to>
          <xdr:col>17</xdr:col>
          <xdr:colOff>539750</xdr:colOff>
          <xdr:row>62</xdr:row>
          <xdr:rowOff>374650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63</xdr:row>
          <xdr:rowOff>38100</xdr:rowOff>
        </xdr:from>
        <xdr:to>
          <xdr:col>17</xdr:col>
          <xdr:colOff>539750</xdr:colOff>
          <xdr:row>63</xdr:row>
          <xdr:rowOff>374650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64</xdr:row>
          <xdr:rowOff>38100</xdr:rowOff>
        </xdr:from>
        <xdr:to>
          <xdr:col>17</xdr:col>
          <xdr:colOff>539750</xdr:colOff>
          <xdr:row>64</xdr:row>
          <xdr:rowOff>374650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65</xdr:row>
          <xdr:rowOff>38100</xdr:rowOff>
        </xdr:from>
        <xdr:to>
          <xdr:col>17</xdr:col>
          <xdr:colOff>539750</xdr:colOff>
          <xdr:row>65</xdr:row>
          <xdr:rowOff>374650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66</xdr:row>
          <xdr:rowOff>38100</xdr:rowOff>
        </xdr:from>
        <xdr:to>
          <xdr:col>17</xdr:col>
          <xdr:colOff>539750</xdr:colOff>
          <xdr:row>66</xdr:row>
          <xdr:rowOff>374650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67</xdr:row>
          <xdr:rowOff>38100</xdr:rowOff>
        </xdr:from>
        <xdr:to>
          <xdr:col>17</xdr:col>
          <xdr:colOff>539750</xdr:colOff>
          <xdr:row>67</xdr:row>
          <xdr:rowOff>374650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68</xdr:row>
          <xdr:rowOff>38100</xdr:rowOff>
        </xdr:from>
        <xdr:to>
          <xdr:col>17</xdr:col>
          <xdr:colOff>539750</xdr:colOff>
          <xdr:row>68</xdr:row>
          <xdr:rowOff>374650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69</xdr:row>
          <xdr:rowOff>38100</xdr:rowOff>
        </xdr:from>
        <xdr:to>
          <xdr:col>17</xdr:col>
          <xdr:colOff>539750</xdr:colOff>
          <xdr:row>69</xdr:row>
          <xdr:rowOff>374650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70</xdr:row>
          <xdr:rowOff>38100</xdr:rowOff>
        </xdr:from>
        <xdr:to>
          <xdr:col>17</xdr:col>
          <xdr:colOff>539750</xdr:colOff>
          <xdr:row>70</xdr:row>
          <xdr:rowOff>374650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71</xdr:row>
          <xdr:rowOff>38100</xdr:rowOff>
        </xdr:from>
        <xdr:to>
          <xdr:col>17</xdr:col>
          <xdr:colOff>539750</xdr:colOff>
          <xdr:row>71</xdr:row>
          <xdr:rowOff>374650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72</xdr:row>
          <xdr:rowOff>38100</xdr:rowOff>
        </xdr:from>
        <xdr:to>
          <xdr:col>17</xdr:col>
          <xdr:colOff>539750</xdr:colOff>
          <xdr:row>72</xdr:row>
          <xdr:rowOff>374650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73</xdr:row>
          <xdr:rowOff>38100</xdr:rowOff>
        </xdr:from>
        <xdr:to>
          <xdr:col>17</xdr:col>
          <xdr:colOff>539750</xdr:colOff>
          <xdr:row>73</xdr:row>
          <xdr:rowOff>374650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74</xdr:row>
          <xdr:rowOff>38100</xdr:rowOff>
        </xdr:from>
        <xdr:to>
          <xdr:col>17</xdr:col>
          <xdr:colOff>539750</xdr:colOff>
          <xdr:row>74</xdr:row>
          <xdr:rowOff>374650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75</xdr:row>
          <xdr:rowOff>38100</xdr:rowOff>
        </xdr:from>
        <xdr:to>
          <xdr:col>17</xdr:col>
          <xdr:colOff>539750</xdr:colOff>
          <xdr:row>75</xdr:row>
          <xdr:rowOff>374650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76</xdr:row>
          <xdr:rowOff>38100</xdr:rowOff>
        </xdr:from>
        <xdr:to>
          <xdr:col>17</xdr:col>
          <xdr:colOff>539750</xdr:colOff>
          <xdr:row>76</xdr:row>
          <xdr:rowOff>374650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77</xdr:row>
          <xdr:rowOff>38100</xdr:rowOff>
        </xdr:from>
        <xdr:to>
          <xdr:col>17</xdr:col>
          <xdr:colOff>539750</xdr:colOff>
          <xdr:row>77</xdr:row>
          <xdr:rowOff>374650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78</xdr:row>
          <xdr:rowOff>38100</xdr:rowOff>
        </xdr:from>
        <xdr:to>
          <xdr:col>17</xdr:col>
          <xdr:colOff>539750</xdr:colOff>
          <xdr:row>78</xdr:row>
          <xdr:rowOff>374650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79</xdr:row>
          <xdr:rowOff>38100</xdr:rowOff>
        </xdr:from>
        <xdr:to>
          <xdr:col>17</xdr:col>
          <xdr:colOff>539750</xdr:colOff>
          <xdr:row>79</xdr:row>
          <xdr:rowOff>374650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80</xdr:row>
          <xdr:rowOff>38100</xdr:rowOff>
        </xdr:from>
        <xdr:to>
          <xdr:col>17</xdr:col>
          <xdr:colOff>539750</xdr:colOff>
          <xdr:row>80</xdr:row>
          <xdr:rowOff>374650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81</xdr:row>
          <xdr:rowOff>38100</xdr:rowOff>
        </xdr:from>
        <xdr:to>
          <xdr:col>17</xdr:col>
          <xdr:colOff>539750</xdr:colOff>
          <xdr:row>81</xdr:row>
          <xdr:rowOff>374650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82</xdr:row>
          <xdr:rowOff>38100</xdr:rowOff>
        </xdr:from>
        <xdr:to>
          <xdr:col>17</xdr:col>
          <xdr:colOff>539750</xdr:colOff>
          <xdr:row>82</xdr:row>
          <xdr:rowOff>374650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83</xdr:row>
          <xdr:rowOff>38100</xdr:rowOff>
        </xdr:from>
        <xdr:to>
          <xdr:col>17</xdr:col>
          <xdr:colOff>539750</xdr:colOff>
          <xdr:row>83</xdr:row>
          <xdr:rowOff>374650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84</xdr:row>
          <xdr:rowOff>38100</xdr:rowOff>
        </xdr:from>
        <xdr:to>
          <xdr:col>17</xdr:col>
          <xdr:colOff>539750</xdr:colOff>
          <xdr:row>84</xdr:row>
          <xdr:rowOff>374650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85</xdr:row>
          <xdr:rowOff>38100</xdr:rowOff>
        </xdr:from>
        <xdr:to>
          <xdr:col>17</xdr:col>
          <xdr:colOff>539750</xdr:colOff>
          <xdr:row>85</xdr:row>
          <xdr:rowOff>374650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86</xdr:row>
          <xdr:rowOff>38100</xdr:rowOff>
        </xdr:from>
        <xdr:to>
          <xdr:col>17</xdr:col>
          <xdr:colOff>539750</xdr:colOff>
          <xdr:row>86</xdr:row>
          <xdr:rowOff>374650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87</xdr:row>
          <xdr:rowOff>38100</xdr:rowOff>
        </xdr:from>
        <xdr:to>
          <xdr:col>17</xdr:col>
          <xdr:colOff>539750</xdr:colOff>
          <xdr:row>87</xdr:row>
          <xdr:rowOff>374650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88</xdr:row>
          <xdr:rowOff>38100</xdr:rowOff>
        </xdr:from>
        <xdr:to>
          <xdr:col>17</xdr:col>
          <xdr:colOff>539750</xdr:colOff>
          <xdr:row>88</xdr:row>
          <xdr:rowOff>374650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89</xdr:row>
          <xdr:rowOff>38100</xdr:rowOff>
        </xdr:from>
        <xdr:to>
          <xdr:col>17</xdr:col>
          <xdr:colOff>539750</xdr:colOff>
          <xdr:row>89</xdr:row>
          <xdr:rowOff>374650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90</xdr:row>
          <xdr:rowOff>38100</xdr:rowOff>
        </xdr:from>
        <xdr:to>
          <xdr:col>17</xdr:col>
          <xdr:colOff>539750</xdr:colOff>
          <xdr:row>90</xdr:row>
          <xdr:rowOff>374650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91</xdr:row>
          <xdr:rowOff>38100</xdr:rowOff>
        </xdr:from>
        <xdr:to>
          <xdr:col>17</xdr:col>
          <xdr:colOff>539750</xdr:colOff>
          <xdr:row>91</xdr:row>
          <xdr:rowOff>374650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92</xdr:row>
          <xdr:rowOff>38100</xdr:rowOff>
        </xdr:from>
        <xdr:to>
          <xdr:col>17</xdr:col>
          <xdr:colOff>539750</xdr:colOff>
          <xdr:row>92</xdr:row>
          <xdr:rowOff>374650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93</xdr:row>
          <xdr:rowOff>38100</xdr:rowOff>
        </xdr:from>
        <xdr:to>
          <xdr:col>17</xdr:col>
          <xdr:colOff>539750</xdr:colOff>
          <xdr:row>93</xdr:row>
          <xdr:rowOff>374650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94</xdr:row>
          <xdr:rowOff>38100</xdr:rowOff>
        </xdr:from>
        <xdr:to>
          <xdr:col>17</xdr:col>
          <xdr:colOff>539750</xdr:colOff>
          <xdr:row>94</xdr:row>
          <xdr:rowOff>374650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95</xdr:row>
          <xdr:rowOff>38100</xdr:rowOff>
        </xdr:from>
        <xdr:to>
          <xdr:col>17</xdr:col>
          <xdr:colOff>539750</xdr:colOff>
          <xdr:row>95</xdr:row>
          <xdr:rowOff>374650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96</xdr:row>
          <xdr:rowOff>38100</xdr:rowOff>
        </xdr:from>
        <xdr:to>
          <xdr:col>17</xdr:col>
          <xdr:colOff>539750</xdr:colOff>
          <xdr:row>96</xdr:row>
          <xdr:rowOff>374650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97</xdr:row>
          <xdr:rowOff>38100</xdr:rowOff>
        </xdr:from>
        <xdr:to>
          <xdr:col>17</xdr:col>
          <xdr:colOff>539750</xdr:colOff>
          <xdr:row>97</xdr:row>
          <xdr:rowOff>374650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98</xdr:row>
          <xdr:rowOff>38100</xdr:rowOff>
        </xdr:from>
        <xdr:to>
          <xdr:col>17</xdr:col>
          <xdr:colOff>539750</xdr:colOff>
          <xdr:row>98</xdr:row>
          <xdr:rowOff>374650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99</xdr:row>
          <xdr:rowOff>38100</xdr:rowOff>
        </xdr:from>
        <xdr:to>
          <xdr:col>17</xdr:col>
          <xdr:colOff>539750</xdr:colOff>
          <xdr:row>99</xdr:row>
          <xdr:rowOff>374650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100</xdr:row>
          <xdr:rowOff>38100</xdr:rowOff>
        </xdr:from>
        <xdr:to>
          <xdr:col>17</xdr:col>
          <xdr:colOff>539750</xdr:colOff>
          <xdr:row>100</xdr:row>
          <xdr:rowOff>374650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101</xdr:row>
          <xdr:rowOff>38100</xdr:rowOff>
        </xdr:from>
        <xdr:to>
          <xdr:col>17</xdr:col>
          <xdr:colOff>539750</xdr:colOff>
          <xdr:row>101</xdr:row>
          <xdr:rowOff>374650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102</xdr:row>
          <xdr:rowOff>38100</xdr:rowOff>
        </xdr:from>
        <xdr:to>
          <xdr:col>17</xdr:col>
          <xdr:colOff>539750</xdr:colOff>
          <xdr:row>102</xdr:row>
          <xdr:rowOff>374650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103</xdr:row>
          <xdr:rowOff>38100</xdr:rowOff>
        </xdr:from>
        <xdr:to>
          <xdr:col>17</xdr:col>
          <xdr:colOff>539750</xdr:colOff>
          <xdr:row>103</xdr:row>
          <xdr:rowOff>374650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104</xdr:row>
          <xdr:rowOff>38100</xdr:rowOff>
        </xdr:from>
        <xdr:to>
          <xdr:col>17</xdr:col>
          <xdr:colOff>539750</xdr:colOff>
          <xdr:row>104</xdr:row>
          <xdr:rowOff>374650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105</xdr:row>
          <xdr:rowOff>38100</xdr:rowOff>
        </xdr:from>
        <xdr:to>
          <xdr:col>17</xdr:col>
          <xdr:colOff>539750</xdr:colOff>
          <xdr:row>105</xdr:row>
          <xdr:rowOff>374650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106</xdr:row>
          <xdr:rowOff>38100</xdr:rowOff>
        </xdr:from>
        <xdr:to>
          <xdr:col>17</xdr:col>
          <xdr:colOff>539750</xdr:colOff>
          <xdr:row>106</xdr:row>
          <xdr:rowOff>374650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107</xdr:row>
          <xdr:rowOff>38100</xdr:rowOff>
        </xdr:from>
        <xdr:to>
          <xdr:col>17</xdr:col>
          <xdr:colOff>539750</xdr:colOff>
          <xdr:row>107</xdr:row>
          <xdr:rowOff>374650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108</xdr:row>
          <xdr:rowOff>38100</xdr:rowOff>
        </xdr:from>
        <xdr:to>
          <xdr:col>17</xdr:col>
          <xdr:colOff>539750</xdr:colOff>
          <xdr:row>108</xdr:row>
          <xdr:rowOff>374650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109</xdr:row>
          <xdr:rowOff>38100</xdr:rowOff>
        </xdr:from>
        <xdr:to>
          <xdr:col>17</xdr:col>
          <xdr:colOff>539750</xdr:colOff>
          <xdr:row>109</xdr:row>
          <xdr:rowOff>374650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110</xdr:row>
          <xdr:rowOff>38100</xdr:rowOff>
        </xdr:from>
        <xdr:to>
          <xdr:col>17</xdr:col>
          <xdr:colOff>539750</xdr:colOff>
          <xdr:row>110</xdr:row>
          <xdr:rowOff>374650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111</xdr:row>
          <xdr:rowOff>38100</xdr:rowOff>
        </xdr:from>
        <xdr:to>
          <xdr:col>17</xdr:col>
          <xdr:colOff>539750</xdr:colOff>
          <xdr:row>111</xdr:row>
          <xdr:rowOff>374650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112</xdr:row>
          <xdr:rowOff>38100</xdr:rowOff>
        </xdr:from>
        <xdr:to>
          <xdr:col>17</xdr:col>
          <xdr:colOff>539750</xdr:colOff>
          <xdr:row>112</xdr:row>
          <xdr:rowOff>374650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113</xdr:row>
          <xdr:rowOff>38100</xdr:rowOff>
        </xdr:from>
        <xdr:to>
          <xdr:col>17</xdr:col>
          <xdr:colOff>539750</xdr:colOff>
          <xdr:row>113</xdr:row>
          <xdr:rowOff>374650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114</xdr:row>
          <xdr:rowOff>38100</xdr:rowOff>
        </xdr:from>
        <xdr:to>
          <xdr:col>17</xdr:col>
          <xdr:colOff>539750</xdr:colOff>
          <xdr:row>114</xdr:row>
          <xdr:rowOff>374650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115</xdr:row>
          <xdr:rowOff>38100</xdr:rowOff>
        </xdr:from>
        <xdr:to>
          <xdr:col>17</xdr:col>
          <xdr:colOff>539750</xdr:colOff>
          <xdr:row>115</xdr:row>
          <xdr:rowOff>374650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116</xdr:row>
          <xdr:rowOff>38100</xdr:rowOff>
        </xdr:from>
        <xdr:to>
          <xdr:col>17</xdr:col>
          <xdr:colOff>539750</xdr:colOff>
          <xdr:row>116</xdr:row>
          <xdr:rowOff>374650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117</xdr:row>
          <xdr:rowOff>38100</xdr:rowOff>
        </xdr:from>
        <xdr:to>
          <xdr:col>17</xdr:col>
          <xdr:colOff>539750</xdr:colOff>
          <xdr:row>117</xdr:row>
          <xdr:rowOff>374650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118</xdr:row>
          <xdr:rowOff>38100</xdr:rowOff>
        </xdr:from>
        <xdr:to>
          <xdr:col>17</xdr:col>
          <xdr:colOff>539750</xdr:colOff>
          <xdr:row>118</xdr:row>
          <xdr:rowOff>374650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119</xdr:row>
          <xdr:rowOff>38100</xdr:rowOff>
        </xdr:from>
        <xdr:to>
          <xdr:col>17</xdr:col>
          <xdr:colOff>539750</xdr:colOff>
          <xdr:row>119</xdr:row>
          <xdr:rowOff>374650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120</xdr:row>
          <xdr:rowOff>38100</xdr:rowOff>
        </xdr:from>
        <xdr:to>
          <xdr:col>17</xdr:col>
          <xdr:colOff>539750</xdr:colOff>
          <xdr:row>120</xdr:row>
          <xdr:rowOff>374650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121</xdr:row>
          <xdr:rowOff>38100</xdr:rowOff>
        </xdr:from>
        <xdr:to>
          <xdr:col>17</xdr:col>
          <xdr:colOff>539750</xdr:colOff>
          <xdr:row>121</xdr:row>
          <xdr:rowOff>374650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122</xdr:row>
          <xdr:rowOff>38100</xdr:rowOff>
        </xdr:from>
        <xdr:to>
          <xdr:col>17</xdr:col>
          <xdr:colOff>539750</xdr:colOff>
          <xdr:row>122</xdr:row>
          <xdr:rowOff>374650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123</xdr:row>
          <xdr:rowOff>38100</xdr:rowOff>
        </xdr:from>
        <xdr:to>
          <xdr:col>17</xdr:col>
          <xdr:colOff>539750</xdr:colOff>
          <xdr:row>123</xdr:row>
          <xdr:rowOff>374650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124</xdr:row>
          <xdr:rowOff>38100</xdr:rowOff>
        </xdr:from>
        <xdr:to>
          <xdr:col>17</xdr:col>
          <xdr:colOff>539750</xdr:colOff>
          <xdr:row>124</xdr:row>
          <xdr:rowOff>374650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125</xdr:row>
          <xdr:rowOff>38100</xdr:rowOff>
        </xdr:from>
        <xdr:to>
          <xdr:col>17</xdr:col>
          <xdr:colOff>539750</xdr:colOff>
          <xdr:row>125</xdr:row>
          <xdr:rowOff>374650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126</xdr:row>
          <xdr:rowOff>38100</xdr:rowOff>
        </xdr:from>
        <xdr:to>
          <xdr:col>17</xdr:col>
          <xdr:colOff>539750</xdr:colOff>
          <xdr:row>126</xdr:row>
          <xdr:rowOff>374650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127</xdr:row>
          <xdr:rowOff>38100</xdr:rowOff>
        </xdr:from>
        <xdr:to>
          <xdr:col>17</xdr:col>
          <xdr:colOff>539750</xdr:colOff>
          <xdr:row>127</xdr:row>
          <xdr:rowOff>374650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128</xdr:row>
          <xdr:rowOff>38100</xdr:rowOff>
        </xdr:from>
        <xdr:to>
          <xdr:col>17</xdr:col>
          <xdr:colOff>539750</xdr:colOff>
          <xdr:row>128</xdr:row>
          <xdr:rowOff>374650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129</xdr:row>
          <xdr:rowOff>38100</xdr:rowOff>
        </xdr:from>
        <xdr:to>
          <xdr:col>17</xdr:col>
          <xdr:colOff>539750</xdr:colOff>
          <xdr:row>129</xdr:row>
          <xdr:rowOff>374650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130</xdr:row>
          <xdr:rowOff>38100</xdr:rowOff>
        </xdr:from>
        <xdr:to>
          <xdr:col>17</xdr:col>
          <xdr:colOff>539750</xdr:colOff>
          <xdr:row>130</xdr:row>
          <xdr:rowOff>374650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131</xdr:row>
          <xdr:rowOff>38100</xdr:rowOff>
        </xdr:from>
        <xdr:to>
          <xdr:col>17</xdr:col>
          <xdr:colOff>539750</xdr:colOff>
          <xdr:row>131</xdr:row>
          <xdr:rowOff>374650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132</xdr:row>
          <xdr:rowOff>38100</xdr:rowOff>
        </xdr:from>
        <xdr:to>
          <xdr:col>17</xdr:col>
          <xdr:colOff>539750</xdr:colOff>
          <xdr:row>132</xdr:row>
          <xdr:rowOff>374650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133</xdr:row>
          <xdr:rowOff>38100</xdr:rowOff>
        </xdr:from>
        <xdr:to>
          <xdr:col>17</xdr:col>
          <xdr:colOff>539750</xdr:colOff>
          <xdr:row>133</xdr:row>
          <xdr:rowOff>374650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134</xdr:row>
          <xdr:rowOff>38100</xdr:rowOff>
        </xdr:from>
        <xdr:to>
          <xdr:col>17</xdr:col>
          <xdr:colOff>539750</xdr:colOff>
          <xdr:row>134</xdr:row>
          <xdr:rowOff>374650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135</xdr:row>
          <xdr:rowOff>38100</xdr:rowOff>
        </xdr:from>
        <xdr:to>
          <xdr:col>17</xdr:col>
          <xdr:colOff>539750</xdr:colOff>
          <xdr:row>135</xdr:row>
          <xdr:rowOff>374650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136</xdr:row>
          <xdr:rowOff>38100</xdr:rowOff>
        </xdr:from>
        <xdr:to>
          <xdr:col>17</xdr:col>
          <xdr:colOff>539750</xdr:colOff>
          <xdr:row>136</xdr:row>
          <xdr:rowOff>374650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137</xdr:row>
          <xdr:rowOff>38100</xdr:rowOff>
        </xdr:from>
        <xdr:to>
          <xdr:col>17</xdr:col>
          <xdr:colOff>539750</xdr:colOff>
          <xdr:row>137</xdr:row>
          <xdr:rowOff>374650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138</xdr:row>
          <xdr:rowOff>38100</xdr:rowOff>
        </xdr:from>
        <xdr:to>
          <xdr:col>17</xdr:col>
          <xdr:colOff>539750</xdr:colOff>
          <xdr:row>138</xdr:row>
          <xdr:rowOff>374650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139</xdr:row>
          <xdr:rowOff>38100</xdr:rowOff>
        </xdr:from>
        <xdr:to>
          <xdr:col>17</xdr:col>
          <xdr:colOff>539750</xdr:colOff>
          <xdr:row>139</xdr:row>
          <xdr:rowOff>374650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140</xdr:row>
          <xdr:rowOff>38100</xdr:rowOff>
        </xdr:from>
        <xdr:to>
          <xdr:col>17</xdr:col>
          <xdr:colOff>539750</xdr:colOff>
          <xdr:row>140</xdr:row>
          <xdr:rowOff>374650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141</xdr:row>
          <xdr:rowOff>38100</xdr:rowOff>
        </xdr:from>
        <xdr:to>
          <xdr:col>17</xdr:col>
          <xdr:colOff>539750</xdr:colOff>
          <xdr:row>141</xdr:row>
          <xdr:rowOff>374650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142</xdr:row>
          <xdr:rowOff>38100</xdr:rowOff>
        </xdr:from>
        <xdr:to>
          <xdr:col>17</xdr:col>
          <xdr:colOff>539750</xdr:colOff>
          <xdr:row>142</xdr:row>
          <xdr:rowOff>374650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143</xdr:row>
          <xdr:rowOff>38100</xdr:rowOff>
        </xdr:from>
        <xdr:to>
          <xdr:col>17</xdr:col>
          <xdr:colOff>539750</xdr:colOff>
          <xdr:row>143</xdr:row>
          <xdr:rowOff>374650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144</xdr:row>
          <xdr:rowOff>38100</xdr:rowOff>
        </xdr:from>
        <xdr:to>
          <xdr:col>17</xdr:col>
          <xdr:colOff>539750</xdr:colOff>
          <xdr:row>144</xdr:row>
          <xdr:rowOff>374650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145</xdr:row>
          <xdr:rowOff>38100</xdr:rowOff>
        </xdr:from>
        <xdr:to>
          <xdr:col>17</xdr:col>
          <xdr:colOff>539750</xdr:colOff>
          <xdr:row>145</xdr:row>
          <xdr:rowOff>374650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146</xdr:row>
          <xdr:rowOff>38100</xdr:rowOff>
        </xdr:from>
        <xdr:to>
          <xdr:col>17</xdr:col>
          <xdr:colOff>539750</xdr:colOff>
          <xdr:row>146</xdr:row>
          <xdr:rowOff>374650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147</xdr:row>
          <xdr:rowOff>38100</xdr:rowOff>
        </xdr:from>
        <xdr:to>
          <xdr:col>17</xdr:col>
          <xdr:colOff>539750</xdr:colOff>
          <xdr:row>147</xdr:row>
          <xdr:rowOff>374650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148</xdr:row>
          <xdr:rowOff>38100</xdr:rowOff>
        </xdr:from>
        <xdr:to>
          <xdr:col>17</xdr:col>
          <xdr:colOff>539750</xdr:colOff>
          <xdr:row>148</xdr:row>
          <xdr:rowOff>374650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149</xdr:row>
          <xdr:rowOff>38100</xdr:rowOff>
        </xdr:from>
        <xdr:to>
          <xdr:col>17</xdr:col>
          <xdr:colOff>539750</xdr:colOff>
          <xdr:row>149</xdr:row>
          <xdr:rowOff>374650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150</xdr:row>
          <xdr:rowOff>38100</xdr:rowOff>
        </xdr:from>
        <xdr:to>
          <xdr:col>17</xdr:col>
          <xdr:colOff>539750</xdr:colOff>
          <xdr:row>150</xdr:row>
          <xdr:rowOff>374650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151</xdr:row>
          <xdr:rowOff>38100</xdr:rowOff>
        </xdr:from>
        <xdr:to>
          <xdr:col>17</xdr:col>
          <xdr:colOff>539750</xdr:colOff>
          <xdr:row>151</xdr:row>
          <xdr:rowOff>374650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152</xdr:row>
          <xdr:rowOff>38100</xdr:rowOff>
        </xdr:from>
        <xdr:to>
          <xdr:col>17</xdr:col>
          <xdr:colOff>539750</xdr:colOff>
          <xdr:row>152</xdr:row>
          <xdr:rowOff>374650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153</xdr:row>
          <xdr:rowOff>38100</xdr:rowOff>
        </xdr:from>
        <xdr:to>
          <xdr:col>17</xdr:col>
          <xdr:colOff>539750</xdr:colOff>
          <xdr:row>153</xdr:row>
          <xdr:rowOff>374650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154</xdr:row>
          <xdr:rowOff>38100</xdr:rowOff>
        </xdr:from>
        <xdr:to>
          <xdr:col>17</xdr:col>
          <xdr:colOff>539750</xdr:colOff>
          <xdr:row>154</xdr:row>
          <xdr:rowOff>374650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155</xdr:row>
          <xdr:rowOff>38100</xdr:rowOff>
        </xdr:from>
        <xdr:to>
          <xdr:col>17</xdr:col>
          <xdr:colOff>539750</xdr:colOff>
          <xdr:row>155</xdr:row>
          <xdr:rowOff>374650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156</xdr:row>
          <xdr:rowOff>38100</xdr:rowOff>
        </xdr:from>
        <xdr:to>
          <xdr:col>17</xdr:col>
          <xdr:colOff>539750</xdr:colOff>
          <xdr:row>156</xdr:row>
          <xdr:rowOff>374650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157</xdr:row>
          <xdr:rowOff>38100</xdr:rowOff>
        </xdr:from>
        <xdr:to>
          <xdr:col>17</xdr:col>
          <xdr:colOff>539750</xdr:colOff>
          <xdr:row>157</xdr:row>
          <xdr:rowOff>374650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158</xdr:row>
          <xdr:rowOff>38100</xdr:rowOff>
        </xdr:from>
        <xdr:to>
          <xdr:col>17</xdr:col>
          <xdr:colOff>539750</xdr:colOff>
          <xdr:row>158</xdr:row>
          <xdr:rowOff>374650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159</xdr:row>
          <xdr:rowOff>38100</xdr:rowOff>
        </xdr:from>
        <xdr:to>
          <xdr:col>17</xdr:col>
          <xdr:colOff>539750</xdr:colOff>
          <xdr:row>159</xdr:row>
          <xdr:rowOff>374650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160</xdr:row>
          <xdr:rowOff>38100</xdr:rowOff>
        </xdr:from>
        <xdr:to>
          <xdr:col>17</xdr:col>
          <xdr:colOff>539750</xdr:colOff>
          <xdr:row>160</xdr:row>
          <xdr:rowOff>374650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161</xdr:row>
          <xdr:rowOff>38100</xdr:rowOff>
        </xdr:from>
        <xdr:to>
          <xdr:col>17</xdr:col>
          <xdr:colOff>539750</xdr:colOff>
          <xdr:row>161</xdr:row>
          <xdr:rowOff>374650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162</xdr:row>
          <xdr:rowOff>38100</xdr:rowOff>
        </xdr:from>
        <xdr:to>
          <xdr:col>17</xdr:col>
          <xdr:colOff>539750</xdr:colOff>
          <xdr:row>162</xdr:row>
          <xdr:rowOff>374650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163</xdr:row>
          <xdr:rowOff>38100</xdr:rowOff>
        </xdr:from>
        <xdr:to>
          <xdr:col>17</xdr:col>
          <xdr:colOff>539750</xdr:colOff>
          <xdr:row>163</xdr:row>
          <xdr:rowOff>374650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164</xdr:row>
          <xdr:rowOff>38100</xdr:rowOff>
        </xdr:from>
        <xdr:to>
          <xdr:col>17</xdr:col>
          <xdr:colOff>539750</xdr:colOff>
          <xdr:row>164</xdr:row>
          <xdr:rowOff>374650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165</xdr:row>
          <xdr:rowOff>38100</xdr:rowOff>
        </xdr:from>
        <xdr:to>
          <xdr:col>17</xdr:col>
          <xdr:colOff>539750</xdr:colOff>
          <xdr:row>165</xdr:row>
          <xdr:rowOff>374650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166</xdr:row>
          <xdr:rowOff>38100</xdr:rowOff>
        </xdr:from>
        <xdr:to>
          <xdr:col>17</xdr:col>
          <xdr:colOff>539750</xdr:colOff>
          <xdr:row>166</xdr:row>
          <xdr:rowOff>374650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167</xdr:row>
          <xdr:rowOff>38100</xdr:rowOff>
        </xdr:from>
        <xdr:to>
          <xdr:col>17</xdr:col>
          <xdr:colOff>539750</xdr:colOff>
          <xdr:row>167</xdr:row>
          <xdr:rowOff>374650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168</xdr:row>
          <xdr:rowOff>38100</xdr:rowOff>
        </xdr:from>
        <xdr:to>
          <xdr:col>17</xdr:col>
          <xdr:colOff>539750</xdr:colOff>
          <xdr:row>168</xdr:row>
          <xdr:rowOff>374650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169</xdr:row>
          <xdr:rowOff>38100</xdr:rowOff>
        </xdr:from>
        <xdr:to>
          <xdr:col>17</xdr:col>
          <xdr:colOff>539750</xdr:colOff>
          <xdr:row>169</xdr:row>
          <xdr:rowOff>374650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170</xdr:row>
          <xdr:rowOff>38100</xdr:rowOff>
        </xdr:from>
        <xdr:to>
          <xdr:col>17</xdr:col>
          <xdr:colOff>539750</xdr:colOff>
          <xdr:row>170</xdr:row>
          <xdr:rowOff>374650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171</xdr:row>
          <xdr:rowOff>38100</xdr:rowOff>
        </xdr:from>
        <xdr:to>
          <xdr:col>17</xdr:col>
          <xdr:colOff>539750</xdr:colOff>
          <xdr:row>171</xdr:row>
          <xdr:rowOff>374650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172</xdr:row>
          <xdr:rowOff>38100</xdr:rowOff>
        </xdr:from>
        <xdr:to>
          <xdr:col>17</xdr:col>
          <xdr:colOff>539750</xdr:colOff>
          <xdr:row>172</xdr:row>
          <xdr:rowOff>374650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173</xdr:row>
          <xdr:rowOff>38100</xdr:rowOff>
        </xdr:from>
        <xdr:to>
          <xdr:col>17</xdr:col>
          <xdr:colOff>539750</xdr:colOff>
          <xdr:row>173</xdr:row>
          <xdr:rowOff>374650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174</xdr:row>
          <xdr:rowOff>38100</xdr:rowOff>
        </xdr:from>
        <xdr:to>
          <xdr:col>17</xdr:col>
          <xdr:colOff>539750</xdr:colOff>
          <xdr:row>174</xdr:row>
          <xdr:rowOff>374650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175</xdr:row>
          <xdr:rowOff>38100</xdr:rowOff>
        </xdr:from>
        <xdr:to>
          <xdr:col>17</xdr:col>
          <xdr:colOff>539750</xdr:colOff>
          <xdr:row>175</xdr:row>
          <xdr:rowOff>374650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176</xdr:row>
          <xdr:rowOff>38100</xdr:rowOff>
        </xdr:from>
        <xdr:to>
          <xdr:col>17</xdr:col>
          <xdr:colOff>539750</xdr:colOff>
          <xdr:row>176</xdr:row>
          <xdr:rowOff>374650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177</xdr:row>
          <xdr:rowOff>38100</xdr:rowOff>
        </xdr:from>
        <xdr:to>
          <xdr:col>17</xdr:col>
          <xdr:colOff>539750</xdr:colOff>
          <xdr:row>177</xdr:row>
          <xdr:rowOff>374650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178</xdr:row>
          <xdr:rowOff>38100</xdr:rowOff>
        </xdr:from>
        <xdr:to>
          <xdr:col>17</xdr:col>
          <xdr:colOff>539750</xdr:colOff>
          <xdr:row>178</xdr:row>
          <xdr:rowOff>374650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179</xdr:row>
          <xdr:rowOff>38100</xdr:rowOff>
        </xdr:from>
        <xdr:to>
          <xdr:col>17</xdr:col>
          <xdr:colOff>539750</xdr:colOff>
          <xdr:row>179</xdr:row>
          <xdr:rowOff>374650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180</xdr:row>
          <xdr:rowOff>38100</xdr:rowOff>
        </xdr:from>
        <xdr:to>
          <xdr:col>17</xdr:col>
          <xdr:colOff>539750</xdr:colOff>
          <xdr:row>180</xdr:row>
          <xdr:rowOff>374650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181</xdr:row>
          <xdr:rowOff>38100</xdr:rowOff>
        </xdr:from>
        <xdr:to>
          <xdr:col>17</xdr:col>
          <xdr:colOff>539750</xdr:colOff>
          <xdr:row>181</xdr:row>
          <xdr:rowOff>374650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182</xdr:row>
          <xdr:rowOff>38100</xdr:rowOff>
        </xdr:from>
        <xdr:to>
          <xdr:col>17</xdr:col>
          <xdr:colOff>539750</xdr:colOff>
          <xdr:row>182</xdr:row>
          <xdr:rowOff>374650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183</xdr:row>
          <xdr:rowOff>38100</xdr:rowOff>
        </xdr:from>
        <xdr:to>
          <xdr:col>17</xdr:col>
          <xdr:colOff>539750</xdr:colOff>
          <xdr:row>183</xdr:row>
          <xdr:rowOff>374650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184</xdr:row>
          <xdr:rowOff>38100</xdr:rowOff>
        </xdr:from>
        <xdr:to>
          <xdr:col>17</xdr:col>
          <xdr:colOff>539750</xdr:colOff>
          <xdr:row>184</xdr:row>
          <xdr:rowOff>374650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185</xdr:row>
          <xdr:rowOff>38100</xdr:rowOff>
        </xdr:from>
        <xdr:to>
          <xdr:col>17</xdr:col>
          <xdr:colOff>539750</xdr:colOff>
          <xdr:row>185</xdr:row>
          <xdr:rowOff>374650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186</xdr:row>
          <xdr:rowOff>38100</xdr:rowOff>
        </xdr:from>
        <xdr:to>
          <xdr:col>17</xdr:col>
          <xdr:colOff>539750</xdr:colOff>
          <xdr:row>186</xdr:row>
          <xdr:rowOff>374650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187</xdr:row>
          <xdr:rowOff>38100</xdr:rowOff>
        </xdr:from>
        <xdr:to>
          <xdr:col>17</xdr:col>
          <xdr:colOff>539750</xdr:colOff>
          <xdr:row>187</xdr:row>
          <xdr:rowOff>374650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188</xdr:row>
          <xdr:rowOff>38100</xdr:rowOff>
        </xdr:from>
        <xdr:to>
          <xdr:col>17</xdr:col>
          <xdr:colOff>539750</xdr:colOff>
          <xdr:row>188</xdr:row>
          <xdr:rowOff>374650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189</xdr:row>
          <xdr:rowOff>38100</xdr:rowOff>
        </xdr:from>
        <xdr:to>
          <xdr:col>17</xdr:col>
          <xdr:colOff>539750</xdr:colOff>
          <xdr:row>189</xdr:row>
          <xdr:rowOff>374650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190</xdr:row>
          <xdr:rowOff>38100</xdr:rowOff>
        </xdr:from>
        <xdr:to>
          <xdr:col>17</xdr:col>
          <xdr:colOff>539750</xdr:colOff>
          <xdr:row>190</xdr:row>
          <xdr:rowOff>374650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191</xdr:row>
          <xdr:rowOff>38100</xdr:rowOff>
        </xdr:from>
        <xdr:to>
          <xdr:col>17</xdr:col>
          <xdr:colOff>539750</xdr:colOff>
          <xdr:row>191</xdr:row>
          <xdr:rowOff>374650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192</xdr:row>
          <xdr:rowOff>38100</xdr:rowOff>
        </xdr:from>
        <xdr:to>
          <xdr:col>17</xdr:col>
          <xdr:colOff>539750</xdr:colOff>
          <xdr:row>192</xdr:row>
          <xdr:rowOff>374650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193</xdr:row>
          <xdr:rowOff>38100</xdr:rowOff>
        </xdr:from>
        <xdr:to>
          <xdr:col>17</xdr:col>
          <xdr:colOff>539750</xdr:colOff>
          <xdr:row>193</xdr:row>
          <xdr:rowOff>374650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194</xdr:row>
          <xdr:rowOff>38100</xdr:rowOff>
        </xdr:from>
        <xdr:to>
          <xdr:col>17</xdr:col>
          <xdr:colOff>539750</xdr:colOff>
          <xdr:row>194</xdr:row>
          <xdr:rowOff>374650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195</xdr:row>
          <xdr:rowOff>38100</xdr:rowOff>
        </xdr:from>
        <xdr:to>
          <xdr:col>17</xdr:col>
          <xdr:colOff>539750</xdr:colOff>
          <xdr:row>195</xdr:row>
          <xdr:rowOff>374650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196</xdr:row>
          <xdr:rowOff>38100</xdr:rowOff>
        </xdr:from>
        <xdr:to>
          <xdr:col>17</xdr:col>
          <xdr:colOff>539750</xdr:colOff>
          <xdr:row>196</xdr:row>
          <xdr:rowOff>374650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197</xdr:row>
          <xdr:rowOff>38100</xdr:rowOff>
        </xdr:from>
        <xdr:to>
          <xdr:col>17</xdr:col>
          <xdr:colOff>539750</xdr:colOff>
          <xdr:row>197</xdr:row>
          <xdr:rowOff>374650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198</xdr:row>
          <xdr:rowOff>38100</xdr:rowOff>
        </xdr:from>
        <xdr:to>
          <xdr:col>17</xdr:col>
          <xdr:colOff>539750</xdr:colOff>
          <xdr:row>198</xdr:row>
          <xdr:rowOff>374650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199</xdr:row>
          <xdr:rowOff>38100</xdr:rowOff>
        </xdr:from>
        <xdr:to>
          <xdr:col>17</xdr:col>
          <xdr:colOff>539750</xdr:colOff>
          <xdr:row>199</xdr:row>
          <xdr:rowOff>374650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200</xdr:row>
          <xdr:rowOff>38100</xdr:rowOff>
        </xdr:from>
        <xdr:to>
          <xdr:col>17</xdr:col>
          <xdr:colOff>539750</xdr:colOff>
          <xdr:row>200</xdr:row>
          <xdr:rowOff>374650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201</xdr:row>
          <xdr:rowOff>38100</xdr:rowOff>
        </xdr:from>
        <xdr:to>
          <xdr:col>17</xdr:col>
          <xdr:colOff>539750</xdr:colOff>
          <xdr:row>201</xdr:row>
          <xdr:rowOff>374650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202</xdr:row>
          <xdr:rowOff>38100</xdr:rowOff>
        </xdr:from>
        <xdr:to>
          <xdr:col>17</xdr:col>
          <xdr:colOff>539750</xdr:colOff>
          <xdr:row>202</xdr:row>
          <xdr:rowOff>374650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203</xdr:row>
          <xdr:rowOff>38100</xdr:rowOff>
        </xdr:from>
        <xdr:to>
          <xdr:col>17</xdr:col>
          <xdr:colOff>539750</xdr:colOff>
          <xdr:row>203</xdr:row>
          <xdr:rowOff>374650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204</xdr:row>
          <xdr:rowOff>38100</xdr:rowOff>
        </xdr:from>
        <xdr:to>
          <xdr:col>17</xdr:col>
          <xdr:colOff>539750</xdr:colOff>
          <xdr:row>204</xdr:row>
          <xdr:rowOff>374650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205</xdr:row>
          <xdr:rowOff>38100</xdr:rowOff>
        </xdr:from>
        <xdr:to>
          <xdr:col>17</xdr:col>
          <xdr:colOff>539750</xdr:colOff>
          <xdr:row>205</xdr:row>
          <xdr:rowOff>374650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206</xdr:row>
          <xdr:rowOff>38100</xdr:rowOff>
        </xdr:from>
        <xdr:to>
          <xdr:col>17</xdr:col>
          <xdr:colOff>539750</xdr:colOff>
          <xdr:row>206</xdr:row>
          <xdr:rowOff>374650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207</xdr:row>
          <xdr:rowOff>38100</xdr:rowOff>
        </xdr:from>
        <xdr:to>
          <xdr:col>17</xdr:col>
          <xdr:colOff>539750</xdr:colOff>
          <xdr:row>207</xdr:row>
          <xdr:rowOff>374650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208</xdr:row>
          <xdr:rowOff>38100</xdr:rowOff>
        </xdr:from>
        <xdr:to>
          <xdr:col>17</xdr:col>
          <xdr:colOff>539750</xdr:colOff>
          <xdr:row>208</xdr:row>
          <xdr:rowOff>374650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209</xdr:row>
          <xdr:rowOff>38100</xdr:rowOff>
        </xdr:from>
        <xdr:to>
          <xdr:col>17</xdr:col>
          <xdr:colOff>539750</xdr:colOff>
          <xdr:row>209</xdr:row>
          <xdr:rowOff>374650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210</xdr:row>
          <xdr:rowOff>38100</xdr:rowOff>
        </xdr:from>
        <xdr:to>
          <xdr:col>17</xdr:col>
          <xdr:colOff>539750</xdr:colOff>
          <xdr:row>210</xdr:row>
          <xdr:rowOff>374650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211</xdr:row>
          <xdr:rowOff>38100</xdr:rowOff>
        </xdr:from>
        <xdr:to>
          <xdr:col>17</xdr:col>
          <xdr:colOff>539750</xdr:colOff>
          <xdr:row>211</xdr:row>
          <xdr:rowOff>374650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212</xdr:row>
          <xdr:rowOff>38100</xdr:rowOff>
        </xdr:from>
        <xdr:to>
          <xdr:col>17</xdr:col>
          <xdr:colOff>539750</xdr:colOff>
          <xdr:row>212</xdr:row>
          <xdr:rowOff>374650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213</xdr:row>
          <xdr:rowOff>38100</xdr:rowOff>
        </xdr:from>
        <xdr:to>
          <xdr:col>17</xdr:col>
          <xdr:colOff>539750</xdr:colOff>
          <xdr:row>213</xdr:row>
          <xdr:rowOff>374650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214</xdr:row>
          <xdr:rowOff>38100</xdr:rowOff>
        </xdr:from>
        <xdr:to>
          <xdr:col>17</xdr:col>
          <xdr:colOff>539750</xdr:colOff>
          <xdr:row>214</xdr:row>
          <xdr:rowOff>374650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215</xdr:row>
          <xdr:rowOff>38100</xdr:rowOff>
        </xdr:from>
        <xdr:to>
          <xdr:col>17</xdr:col>
          <xdr:colOff>539750</xdr:colOff>
          <xdr:row>215</xdr:row>
          <xdr:rowOff>374650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216</xdr:row>
          <xdr:rowOff>38100</xdr:rowOff>
        </xdr:from>
        <xdr:to>
          <xdr:col>17</xdr:col>
          <xdr:colOff>539750</xdr:colOff>
          <xdr:row>216</xdr:row>
          <xdr:rowOff>374650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217</xdr:row>
          <xdr:rowOff>38100</xdr:rowOff>
        </xdr:from>
        <xdr:to>
          <xdr:col>17</xdr:col>
          <xdr:colOff>539750</xdr:colOff>
          <xdr:row>217</xdr:row>
          <xdr:rowOff>374650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218</xdr:row>
          <xdr:rowOff>38100</xdr:rowOff>
        </xdr:from>
        <xdr:to>
          <xdr:col>17</xdr:col>
          <xdr:colOff>539750</xdr:colOff>
          <xdr:row>218</xdr:row>
          <xdr:rowOff>374650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219</xdr:row>
          <xdr:rowOff>38100</xdr:rowOff>
        </xdr:from>
        <xdr:to>
          <xdr:col>17</xdr:col>
          <xdr:colOff>539750</xdr:colOff>
          <xdr:row>219</xdr:row>
          <xdr:rowOff>374650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220</xdr:row>
          <xdr:rowOff>38100</xdr:rowOff>
        </xdr:from>
        <xdr:to>
          <xdr:col>17</xdr:col>
          <xdr:colOff>539750</xdr:colOff>
          <xdr:row>220</xdr:row>
          <xdr:rowOff>374650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221</xdr:row>
          <xdr:rowOff>38100</xdr:rowOff>
        </xdr:from>
        <xdr:to>
          <xdr:col>17</xdr:col>
          <xdr:colOff>539750</xdr:colOff>
          <xdr:row>221</xdr:row>
          <xdr:rowOff>374650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222</xdr:row>
          <xdr:rowOff>38100</xdr:rowOff>
        </xdr:from>
        <xdr:to>
          <xdr:col>17</xdr:col>
          <xdr:colOff>539750</xdr:colOff>
          <xdr:row>222</xdr:row>
          <xdr:rowOff>374650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223</xdr:row>
          <xdr:rowOff>38100</xdr:rowOff>
        </xdr:from>
        <xdr:to>
          <xdr:col>17</xdr:col>
          <xdr:colOff>539750</xdr:colOff>
          <xdr:row>223</xdr:row>
          <xdr:rowOff>374650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224</xdr:row>
          <xdr:rowOff>38100</xdr:rowOff>
        </xdr:from>
        <xdr:to>
          <xdr:col>17</xdr:col>
          <xdr:colOff>539750</xdr:colOff>
          <xdr:row>224</xdr:row>
          <xdr:rowOff>374650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225</xdr:row>
          <xdr:rowOff>38100</xdr:rowOff>
        </xdr:from>
        <xdr:to>
          <xdr:col>17</xdr:col>
          <xdr:colOff>539750</xdr:colOff>
          <xdr:row>225</xdr:row>
          <xdr:rowOff>374650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226</xdr:row>
          <xdr:rowOff>38100</xdr:rowOff>
        </xdr:from>
        <xdr:to>
          <xdr:col>17</xdr:col>
          <xdr:colOff>539750</xdr:colOff>
          <xdr:row>226</xdr:row>
          <xdr:rowOff>374650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227</xdr:row>
          <xdr:rowOff>38100</xdr:rowOff>
        </xdr:from>
        <xdr:to>
          <xdr:col>17</xdr:col>
          <xdr:colOff>539750</xdr:colOff>
          <xdr:row>227</xdr:row>
          <xdr:rowOff>374650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228</xdr:row>
          <xdr:rowOff>38100</xdr:rowOff>
        </xdr:from>
        <xdr:to>
          <xdr:col>17</xdr:col>
          <xdr:colOff>539750</xdr:colOff>
          <xdr:row>228</xdr:row>
          <xdr:rowOff>374650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229</xdr:row>
          <xdr:rowOff>38100</xdr:rowOff>
        </xdr:from>
        <xdr:to>
          <xdr:col>17</xdr:col>
          <xdr:colOff>539750</xdr:colOff>
          <xdr:row>229</xdr:row>
          <xdr:rowOff>374650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230</xdr:row>
          <xdr:rowOff>38100</xdr:rowOff>
        </xdr:from>
        <xdr:to>
          <xdr:col>17</xdr:col>
          <xdr:colOff>539750</xdr:colOff>
          <xdr:row>230</xdr:row>
          <xdr:rowOff>374650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231</xdr:row>
          <xdr:rowOff>38100</xdr:rowOff>
        </xdr:from>
        <xdr:to>
          <xdr:col>17</xdr:col>
          <xdr:colOff>539750</xdr:colOff>
          <xdr:row>231</xdr:row>
          <xdr:rowOff>374650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232</xdr:row>
          <xdr:rowOff>38100</xdr:rowOff>
        </xdr:from>
        <xdr:to>
          <xdr:col>17</xdr:col>
          <xdr:colOff>539750</xdr:colOff>
          <xdr:row>232</xdr:row>
          <xdr:rowOff>374650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233</xdr:row>
          <xdr:rowOff>38100</xdr:rowOff>
        </xdr:from>
        <xdr:to>
          <xdr:col>17</xdr:col>
          <xdr:colOff>539750</xdr:colOff>
          <xdr:row>233</xdr:row>
          <xdr:rowOff>374650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234</xdr:row>
          <xdr:rowOff>38100</xdr:rowOff>
        </xdr:from>
        <xdr:to>
          <xdr:col>17</xdr:col>
          <xdr:colOff>539750</xdr:colOff>
          <xdr:row>234</xdr:row>
          <xdr:rowOff>374650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235</xdr:row>
          <xdr:rowOff>38100</xdr:rowOff>
        </xdr:from>
        <xdr:to>
          <xdr:col>17</xdr:col>
          <xdr:colOff>539750</xdr:colOff>
          <xdr:row>235</xdr:row>
          <xdr:rowOff>374650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236</xdr:row>
          <xdr:rowOff>38100</xdr:rowOff>
        </xdr:from>
        <xdr:to>
          <xdr:col>17</xdr:col>
          <xdr:colOff>539750</xdr:colOff>
          <xdr:row>236</xdr:row>
          <xdr:rowOff>374650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237</xdr:row>
          <xdr:rowOff>38100</xdr:rowOff>
        </xdr:from>
        <xdr:to>
          <xdr:col>17</xdr:col>
          <xdr:colOff>539750</xdr:colOff>
          <xdr:row>237</xdr:row>
          <xdr:rowOff>374650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238</xdr:row>
          <xdr:rowOff>38100</xdr:rowOff>
        </xdr:from>
        <xdr:to>
          <xdr:col>17</xdr:col>
          <xdr:colOff>539750</xdr:colOff>
          <xdr:row>238</xdr:row>
          <xdr:rowOff>374650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239</xdr:row>
          <xdr:rowOff>38100</xdr:rowOff>
        </xdr:from>
        <xdr:to>
          <xdr:col>17</xdr:col>
          <xdr:colOff>539750</xdr:colOff>
          <xdr:row>239</xdr:row>
          <xdr:rowOff>374650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240</xdr:row>
          <xdr:rowOff>38100</xdr:rowOff>
        </xdr:from>
        <xdr:to>
          <xdr:col>17</xdr:col>
          <xdr:colOff>539750</xdr:colOff>
          <xdr:row>240</xdr:row>
          <xdr:rowOff>374650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241</xdr:row>
          <xdr:rowOff>38100</xdr:rowOff>
        </xdr:from>
        <xdr:to>
          <xdr:col>17</xdr:col>
          <xdr:colOff>539750</xdr:colOff>
          <xdr:row>241</xdr:row>
          <xdr:rowOff>374650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242</xdr:row>
          <xdr:rowOff>38100</xdr:rowOff>
        </xdr:from>
        <xdr:to>
          <xdr:col>17</xdr:col>
          <xdr:colOff>539750</xdr:colOff>
          <xdr:row>242</xdr:row>
          <xdr:rowOff>374650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243</xdr:row>
          <xdr:rowOff>38100</xdr:rowOff>
        </xdr:from>
        <xdr:to>
          <xdr:col>17</xdr:col>
          <xdr:colOff>539750</xdr:colOff>
          <xdr:row>243</xdr:row>
          <xdr:rowOff>374650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244</xdr:row>
          <xdr:rowOff>38100</xdr:rowOff>
        </xdr:from>
        <xdr:to>
          <xdr:col>17</xdr:col>
          <xdr:colOff>539750</xdr:colOff>
          <xdr:row>244</xdr:row>
          <xdr:rowOff>374650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245</xdr:row>
          <xdr:rowOff>38100</xdr:rowOff>
        </xdr:from>
        <xdr:to>
          <xdr:col>17</xdr:col>
          <xdr:colOff>539750</xdr:colOff>
          <xdr:row>245</xdr:row>
          <xdr:rowOff>374650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246</xdr:row>
          <xdr:rowOff>38100</xdr:rowOff>
        </xdr:from>
        <xdr:to>
          <xdr:col>17</xdr:col>
          <xdr:colOff>539750</xdr:colOff>
          <xdr:row>246</xdr:row>
          <xdr:rowOff>374650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247</xdr:row>
          <xdr:rowOff>38100</xdr:rowOff>
        </xdr:from>
        <xdr:to>
          <xdr:col>17</xdr:col>
          <xdr:colOff>539750</xdr:colOff>
          <xdr:row>247</xdr:row>
          <xdr:rowOff>374650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248</xdr:row>
          <xdr:rowOff>38100</xdr:rowOff>
        </xdr:from>
        <xdr:to>
          <xdr:col>17</xdr:col>
          <xdr:colOff>539750</xdr:colOff>
          <xdr:row>248</xdr:row>
          <xdr:rowOff>374650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249</xdr:row>
          <xdr:rowOff>38100</xdr:rowOff>
        </xdr:from>
        <xdr:to>
          <xdr:col>17</xdr:col>
          <xdr:colOff>539750</xdr:colOff>
          <xdr:row>249</xdr:row>
          <xdr:rowOff>374650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250</xdr:row>
          <xdr:rowOff>38100</xdr:rowOff>
        </xdr:from>
        <xdr:to>
          <xdr:col>17</xdr:col>
          <xdr:colOff>539750</xdr:colOff>
          <xdr:row>250</xdr:row>
          <xdr:rowOff>374650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251</xdr:row>
          <xdr:rowOff>38100</xdr:rowOff>
        </xdr:from>
        <xdr:to>
          <xdr:col>17</xdr:col>
          <xdr:colOff>539750</xdr:colOff>
          <xdr:row>251</xdr:row>
          <xdr:rowOff>374650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252</xdr:row>
          <xdr:rowOff>38100</xdr:rowOff>
        </xdr:from>
        <xdr:to>
          <xdr:col>17</xdr:col>
          <xdr:colOff>539750</xdr:colOff>
          <xdr:row>252</xdr:row>
          <xdr:rowOff>374650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253</xdr:row>
          <xdr:rowOff>38100</xdr:rowOff>
        </xdr:from>
        <xdr:to>
          <xdr:col>17</xdr:col>
          <xdr:colOff>539750</xdr:colOff>
          <xdr:row>253</xdr:row>
          <xdr:rowOff>374650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254</xdr:row>
          <xdr:rowOff>38100</xdr:rowOff>
        </xdr:from>
        <xdr:to>
          <xdr:col>17</xdr:col>
          <xdr:colOff>539750</xdr:colOff>
          <xdr:row>254</xdr:row>
          <xdr:rowOff>374650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255</xdr:row>
          <xdr:rowOff>38100</xdr:rowOff>
        </xdr:from>
        <xdr:to>
          <xdr:col>17</xdr:col>
          <xdr:colOff>539750</xdr:colOff>
          <xdr:row>255</xdr:row>
          <xdr:rowOff>374650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256</xdr:row>
          <xdr:rowOff>38100</xdr:rowOff>
        </xdr:from>
        <xdr:to>
          <xdr:col>17</xdr:col>
          <xdr:colOff>539750</xdr:colOff>
          <xdr:row>256</xdr:row>
          <xdr:rowOff>374650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257</xdr:row>
          <xdr:rowOff>38100</xdr:rowOff>
        </xdr:from>
        <xdr:to>
          <xdr:col>17</xdr:col>
          <xdr:colOff>539750</xdr:colOff>
          <xdr:row>257</xdr:row>
          <xdr:rowOff>374650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258</xdr:row>
          <xdr:rowOff>38100</xdr:rowOff>
        </xdr:from>
        <xdr:to>
          <xdr:col>17</xdr:col>
          <xdr:colOff>539750</xdr:colOff>
          <xdr:row>258</xdr:row>
          <xdr:rowOff>374650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259</xdr:row>
          <xdr:rowOff>38100</xdr:rowOff>
        </xdr:from>
        <xdr:to>
          <xdr:col>17</xdr:col>
          <xdr:colOff>539750</xdr:colOff>
          <xdr:row>259</xdr:row>
          <xdr:rowOff>374650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260</xdr:row>
          <xdr:rowOff>38100</xdr:rowOff>
        </xdr:from>
        <xdr:to>
          <xdr:col>17</xdr:col>
          <xdr:colOff>539750</xdr:colOff>
          <xdr:row>260</xdr:row>
          <xdr:rowOff>374650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261</xdr:row>
          <xdr:rowOff>38100</xdr:rowOff>
        </xdr:from>
        <xdr:to>
          <xdr:col>17</xdr:col>
          <xdr:colOff>539750</xdr:colOff>
          <xdr:row>261</xdr:row>
          <xdr:rowOff>374650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262</xdr:row>
          <xdr:rowOff>38100</xdr:rowOff>
        </xdr:from>
        <xdr:to>
          <xdr:col>17</xdr:col>
          <xdr:colOff>539750</xdr:colOff>
          <xdr:row>262</xdr:row>
          <xdr:rowOff>374650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263</xdr:row>
          <xdr:rowOff>38100</xdr:rowOff>
        </xdr:from>
        <xdr:to>
          <xdr:col>17</xdr:col>
          <xdr:colOff>539750</xdr:colOff>
          <xdr:row>263</xdr:row>
          <xdr:rowOff>374650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264</xdr:row>
          <xdr:rowOff>38100</xdr:rowOff>
        </xdr:from>
        <xdr:to>
          <xdr:col>17</xdr:col>
          <xdr:colOff>539750</xdr:colOff>
          <xdr:row>264</xdr:row>
          <xdr:rowOff>374650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265</xdr:row>
          <xdr:rowOff>38100</xdr:rowOff>
        </xdr:from>
        <xdr:to>
          <xdr:col>17</xdr:col>
          <xdr:colOff>539750</xdr:colOff>
          <xdr:row>265</xdr:row>
          <xdr:rowOff>374650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266</xdr:row>
          <xdr:rowOff>38100</xdr:rowOff>
        </xdr:from>
        <xdr:to>
          <xdr:col>17</xdr:col>
          <xdr:colOff>539750</xdr:colOff>
          <xdr:row>266</xdr:row>
          <xdr:rowOff>374650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267</xdr:row>
          <xdr:rowOff>38100</xdr:rowOff>
        </xdr:from>
        <xdr:to>
          <xdr:col>17</xdr:col>
          <xdr:colOff>539750</xdr:colOff>
          <xdr:row>267</xdr:row>
          <xdr:rowOff>374650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268</xdr:row>
          <xdr:rowOff>38100</xdr:rowOff>
        </xdr:from>
        <xdr:to>
          <xdr:col>17</xdr:col>
          <xdr:colOff>539750</xdr:colOff>
          <xdr:row>268</xdr:row>
          <xdr:rowOff>374650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269</xdr:row>
          <xdr:rowOff>38100</xdr:rowOff>
        </xdr:from>
        <xdr:to>
          <xdr:col>17</xdr:col>
          <xdr:colOff>539750</xdr:colOff>
          <xdr:row>269</xdr:row>
          <xdr:rowOff>374650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270</xdr:row>
          <xdr:rowOff>38100</xdr:rowOff>
        </xdr:from>
        <xdr:to>
          <xdr:col>17</xdr:col>
          <xdr:colOff>539750</xdr:colOff>
          <xdr:row>270</xdr:row>
          <xdr:rowOff>374650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271</xdr:row>
          <xdr:rowOff>38100</xdr:rowOff>
        </xdr:from>
        <xdr:to>
          <xdr:col>17</xdr:col>
          <xdr:colOff>539750</xdr:colOff>
          <xdr:row>271</xdr:row>
          <xdr:rowOff>374650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272</xdr:row>
          <xdr:rowOff>38100</xdr:rowOff>
        </xdr:from>
        <xdr:to>
          <xdr:col>17</xdr:col>
          <xdr:colOff>539750</xdr:colOff>
          <xdr:row>272</xdr:row>
          <xdr:rowOff>374650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273</xdr:row>
          <xdr:rowOff>38100</xdr:rowOff>
        </xdr:from>
        <xdr:to>
          <xdr:col>17</xdr:col>
          <xdr:colOff>539750</xdr:colOff>
          <xdr:row>273</xdr:row>
          <xdr:rowOff>374650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274</xdr:row>
          <xdr:rowOff>38100</xdr:rowOff>
        </xdr:from>
        <xdr:to>
          <xdr:col>17</xdr:col>
          <xdr:colOff>539750</xdr:colOff>
          <xdr:row>274</xdr:row>
          <xdr:rowOff>374650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275</xdr:row>
          <xdr:rowOff>38100</xdr:rowOff>
        </xdr:from>
        <xdr:to>
          <xdr:col>17</xdr:col>
          <xdr:colOff>539750</xdr:colOff>
          <xdr:row>275</xdr:row>
          <xdr:rowOff>374650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276</xdr:row>
          <xdr:rowOff>38100</xdr:rowOff>
        </xdr:from>
        <xdr:to>
          <xdr:col>17</xdr:col>
          <xdr:colOff>539750</xdr:colOff>
          <xdr:row>276</xdr:row>
          <xdr:rowOff>374650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277</xdr:row>
          <xdr:rowOff>38100</xdr:rowOff>
        </xdr:from>
        <xdr:to>
          <xdr:col>17</xdr:col>
          <xdr:colOff>539750</xdr:colOff>
          <xdr:row>277</xdr:row>
          <xdr:rowOff>374650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278</xdr:row>
          <xdr:rowOff>38100</xdr:rowOff>
        </xdr:from>
        <xdr:to>
          <xdr:col>17</xdr:col>
          <xdr:colOff>539750</xdr:colOff>
          <xdr:row>278</xdr:row>
          <xdr:rowOff>374650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279</xdr:row>
          <xdr:rowOff>38100</xdr:rowOff>
        </xdr:from>
        <xdr:to>
          <xdr:col>17</xdr:col>
          <xdr:colOff>539750</xdr:colOff>
          <xdr:row>279</xdr:row>
          <xdr:rowOff>374650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280</xdr:row>
          <xdr:rowOff>38100</xdr:rowOff>
        </xdr:from>
        <xdr:to>
          <xdr:col>17</xdr:col>
          <xdr:colOff>539750</xdr:colOff>
          <xdr:row>280</xdr:row>
          <xdr:rowOff>374650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281</xdr:row>
          <xdr:rowOff>38100</xdr:rowOff>
        </xdr:from>
        <xdr:to>
          <xdr:col>17</xdr:col>
          <xdr:colOff>539750</xdr:colOff>
          <xdr:row>281</xdr:row>
          <xdr:rowOff>374650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282</xdr:row>
          <xdr:rowOff>38100</xdr:rowOff>
        </xdr:from>
        <xdr:to>
          <xdr:col>17</xdr:col>
          <xdr:colOff>539750</xdr:colOff>
          <xdr:row>282</xdr:row>
          <xdr:rowOff>374650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283</xdr:row>
          <xdr:rowOff>38100</xdr:rowOff>
        </xdr:from>
        <xdr:to>
          <xdr:col>17</xdr:col>
          <xdr:colOff>539750</xdr:colOff>
          <xdr:row>283</xdr:row>
          <xdr:rowOff>374650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284</xdr:row>
          <xdr:rowOff>38100</xdr:rowOff>
        </xdr:from>
        <xdr:to>
          <xdr:col>17</xdr:col>
          <xdr:colOff>539750</xdr:colOff>
          <xdr:row>284</xdr:row>
          <xdr:rowOff>374650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285</xdr:row>
          <xdr:rowOff>38100</xdr:rowOff>
        </xdr:from>
        <xdr:to>
          <xdr:col>17</xdr:col>
          <xdr:colOff>539750</xdr:colOff>
          <xdr:row>285</xdr:row>
          <xdr:rowOff>374650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286</xdr:row>
          <xdr:rowOff>38100</xdr:rowOff>
        </xdr:from>
        <xdr:to>
          <xdr:col>17</xdr:col>
          <xdr:colOff>539750</xdr:colOff>
          <xdr:row>286</xdr:row>
          <xdr:rowOff>374650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287</xdr:row>
          <xdr:rowOff>38100</xdr:rowOff>
        </xdr:from>
        <xdr:to>
          <xdr:col>17</xdr:col>
          <xdr:colOff>539750</xdr:colOff>
          <xdr:row>287</xdr:row>
          <xdr:rowOff>374650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288</xdr:row>
          <xdr:rowOff>38100</xdr:rowOff>
        </xdr:from>
        <xdr:to>
          <xdr:col>17</xdr:col>
          <xdr:colOff>539750</xdr:colOff>
          <xdr:row>288</xdr:row>
          <xdr:rowOff>374650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289</xdr:row>
          <xdr:rowOff>38100</xdr:rowOff>
        </xdr:from>
        <xdr:to>
          <xdr:col>17</xdr:col>
          <xdr:colOff>539750</xdr:colOff>
          <xdr:row>289</xdr:row>
          <xdr:rowOff>374650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290</xdr:row>
          <xdr:rowOff>38100</xdr:rowOff>
        </xdr:from>
        <xdr:to>
          <xdr:col>17</xdr:col>
          <xdr:colOff>539750</xdr:colOff>
          <xdr:row>290</xdr:row>
          <xdr:rowOff>374650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291</xdr:row>
          <xdr:rowOff>38100</xdr:rowOff>
        </xdr:from>
        <xdr:to>
          <xdr:col>17</xdr:col>
          <xdr:colOff>539750</xdr:colOff>
          <xdr:row>291</xdr:row>
          <xdr:rowOff>374650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292</xdr:row>
          <xdr:rowOff>38100</xdr:rowOff>
        </xdr:from>
        <xdr:to>
          <xdr:col>17</xdr:col>
          <xdr:colOff>539750</xdr:colOff>
          <xdr:row>292</xdr:row>
          <xdr:rowOff>374650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293</xdr:row>
          <xdr:rowOff>38100</xdr:rowOff>
        </xdr:from>
        <xdr:to>
          <xdr:col>17</xdr:col>
          <xdr:colOff>539750</xdr:colOff>
          <xdr:row>293</xdr:row>
          <xdr:rowOff>374650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294</xdr:row>
          <xdr:rowOff>38100</xdr:rowOff>
        </xdr:from>
        <xdr:to>
          <xdr:col>17</xdr:col>
          <xdr:colOff>539750</xdr:colOff>
          <xdr:row>294</xdr:row>
          <xdr:rowOff>374650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295</xdr:row>
          <xdr:rowOff>38100</xdr:rowOff>
        </xdr:from>
        <xdr:to>
          <xdr:col>17</xdr:col>
          <xdr:colOff>539750</xdr:colOff>
          <xdr:row>295</xdr:row>
          <xdr:rowOff>374650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296</xdr:row>
          <xdr:rowOff>38100</xdr:rowOff>
        </xdr:from>
        <xdr:to>
          <xdr:col>17</xdr:col>
          <xdr:colOff>539750</xdr:colOff>
          <xdr:row>296</xdr:row>
          <xdr:rowOff>374650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297</xdr:row>
          <xdr:rowOff>38100</xdr:rowOff>
        </xdr:from>
        <xdr:to>
          <xdr:col>17</xdr:col>
          <xdr:colOff>539750</xdr:colOff>
          <xdr:row>297</xdr:row>
          <xdr:rowOff>374650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298</xdr:row>
          <xdr:rowOff>38100</xdr:rowOff>
        </xdr:from>
        <xdr:to>
          <xdr:col>17</xdr:col>
          <xdr:colOff>539750</xdr:colOff>
          <xdr:row>298</xdr:row>
          <xdr:rowOff>374650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299</xdr:row>
          <xdr:rowOff>38100</xdr:rowOff>
        </xdr:from>
        <xdr:to>
          <xdr:col>17</xdr:col>
          <xdr:colOff>539750</xdr:colOff>
          <xdr:row>299</xdr:row>
          <xdr:rowOff>374650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300</xdr:row>
          <xdr:rowOff>38100</xdr:rowOff>
        </xdr:from>
        <xdr:to>
          <xdr:col>17</xdr:col>
          <xdr:colOff>539750</xdr:colOff>
          <xdr:row>300</xdr:row>
          <xdr:rowOff>374650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301</xdr:row>
          <xdr:rowOff>38100</xdr:rowOff>
        </xdr:from>
        <xdr:to>
          <xdr:col>17</xdr:col>
          <xdr:colOff>539750</xdr:colOff>
          <xdr:row>301</xdr:row>
          <xdr:rowOff>374650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302</xdr:row>
          <xdr:rowOff>38100</xdr:rowOff>
        </xdr:from>
        <xdr:to>
          <xdr:col>17</xdr:col>
          <xdr:colOff>539750</xdr:colOff>
          <xdr:row>302</xdr:row>
          <xdr:rowOff>374650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303</xdr:row>
          <xdr:rowOff>38100</xdr:rowOff>
        </xdr:from>
        <xdr:to>
          <xdr:col>17</xdr:col>
          <xdr:colOff>539750</xdr:colOff>
          <xdr:row>303</xdr:row>
          <xdr:rowOff>374650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304</xdr:row>
          <xdr:rowOff>38100</xdr:rowOff>
        </xdr:from>
        <xdr:to>
          <xdr:col>17</xdr:col>
          <xdr:colOff>539750</xdr:colOff>
          <xdr:row>304</xdr:row>
          <xdr:rowOff>374650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305</xdr:row>
          <xdr:rowOff>38100</xdr:rowOff>
        </xdr:from>
        <xdr:to>
          <xdr:col>17</xdr:col>
          <xdr:colOff>539750</xdr:colOff>
          <xdr:row>305</xdr:row>
          <xdr:rowOff>374650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306</xdr:row>
          <xdr:rowOff>38100</xdr:rowOff>
        </xdr:from>
        <xdr:to>
          <xdr:col>17</xdr:col>
          <xdr:colOff>539750</xdr:colOff>
          <xdr:row>306</xdr:row>
          <xdr:rowOff>374650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307</xdr:row>
          <xdr:rowOff>38100</xdr:rowOff>
        </xdr:from>
        <xdr:to>
          <xdr:col>17</xdr:col>
          <xdr:colOff>539750</xdr:colOff>
          <xdr:row>307</xdr:row>
          <xdr:rowOff>374650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308</xdr:row>
          <xdr:rowOff>38100</xdr:rowOff>
        </xdr:from>
        <xdr:to>
          <xdr:col>17</xdr:col>
          <xdr:colOff>539750</xdr:colOff>
          <xdr:row>308</xdr:row>
          <xdr:rowOff>374650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309</xdr:row>
          <xdr:rowOff>38100</xdr:rowOff>
        </xdr:from>
        <xdr:to>
          <xdr:col>17</xdr:col>
          <xdr:colOff>539750</xdr:colOff>
          <xdr:row>309</xdr:row>
          <xdr:rowOff>374650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310</xdr:row>
          <xdr:rowOff>38100</xdr:rowOff>
        </xdr:from>
        <xdr:to>
          <xdr:col>17</xdr:col>
          <xdr:colOff>539750</xdr:colOff>
          <xdr:row>310</xdr:row>
          <xdr:rowOff>374650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311</xdr:row>
          <xdr:rowOff>38100</xdr:rowOff>
        </xdr:from>
        <xdr:to>
          <xdr:col>17</xdr:col>
          <xdr:colOff>539750</xdr:colOff>
          <xdr:row>311</xdr:row>
          <xdr:rowOff>374650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312</xdr:row>
          <xdr:rowOff>38100</xdr:rowOff>
        </xdr:from>
        <xdr:to>
          <xdr:col>17</xdr:col>
          <xdr:colOff>539750</xdr:colOff>
          <xdr:row>312</xdr:row>
          <xdr:rowOff>374650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313</xdr:row>
          <xdr:rowOff>38100</xdr:rowOff>
        </xdr:from>
        <xdr:to>
          <xdr:col>17</xdr:col>
          <xdr:colOff>539750</xdr:colOff>
          <xdr:row>313</xdr:row>
          <xdr:rowOff>374650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314</xdr:row>
          <xdr:rowOff>38100</xdr:rowOff>
        </xdr:from>
        <xdr:to>
          <xdr:col>17</xdr:col>
          <xdr:colOff>539750</xdr:colOff>
          <xdr:row>314</xdr:row>
          <xdr:rowOff>374650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315</xdr:row>
          <xdr:rowOff>38100</xdr:rowOff>
        </xdr:from>
        <xdr:to>
          <xdr:col>17</xdr:col>
          <xdr:colOff>539750</xdr:colOff>
          <xdr:row>315</xdr:row>
          <xdr:rowOff>374650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316</xdr:row>
          <xdr:rowOff>38100</xdr:rowOff>
        </xdr:from>
        <xdr:to>
          <xdr:col>17</xdr:col>
          <xdr:colOff>539750</xdr:colOff>
          <xdr:row>316</xdr:row>
          <xdr:rowOff>374650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317</xdr:row>
          <xdr:rowOff>38100</xdr:rowOff>
        </xdr:from>
        <xdr:to>
          <xdr:col>17</xdr:col>
          <xdr:colOff>539750</xdr:colOff>
          <xdr:row>317</xdr:row>
          <xdr:rowOff>374650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318</xdr:row>
          <xdr:rowOff>38100</xdr:rowOff>
        </xdr:from>
        <xdr:to>
          <xdr:col>17</xdr:col>
          <xdr:colOff>539750</xdr:colOff>
          <xdr:row>318</xdr:row>
          <xdr:rowOff>374650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37</xdr:row>
          <xdr:rowOff>38100</xdr:rowOff>
        </xdr:from>
        <xdr:to>
          <xdr:col>17</xdr:col>
          <xdr:colOff>539750</xdr:colOff>
          <xdr:row>37</xdr:row>
          <xdr:rowOff>374650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38</xdr:row>
          <xdr:rowOff>38100</xdr:rowOff>
        </xdr:from>
        <xdr:to>
          <xdr:col>17</xdr:col>
          <xdr:colOff>539750</xdr:colOff>
          <xdr:row>38</xdr:row>
          <xdr:rowOff>374650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39</xdr:row>
          <xdr:rowOff>38100</xdr:rowOff>
        </xdr:from>
        <xdr:to>
          <xdr:col>17</xdr:col>
          <xdr:colOff>539750</xdr:colOff>
          <xdr:row>39</xdr:row>
          <xdr:rowOff>374650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40</xdr:row>
          <xdr:rowOff>38100</xdr:rowOff>
        </xdr:from>
        <xdr:to>
          <xdr:col>17</xdr:col>
          <xdr:colOff>539750</xdr:colOff>
          <xdr:row>40</xdr:row>
          <xdr:rowOff>374650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41</xdr:row>
          <xdr:rowOff>38100</xdr:rowOff>
        </xdr:from>
        <xdr:to>
          <xdr:col>17</xdr:col>
          <xdr:colOff>539750</xdr:colOff>
          <xdr:row>41</xdr:row>
          <xdr:rowOff>374650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42</xdr:row>
          <xdr:rowOff>38100</xdr:rowOff>
        </xdr:from>
        <xdr:to>
          <xdr:col>17</xdr:col>
          <xdr:colOff>539750</xdr:colOff>
          <xdr:row>42</xdr:row>
          <xdr:rowOff>374650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43</xdr:row>
          <xdr:rowOff>38100</xdr:rowOff>
        </xdr:from>
        <xdr:to>
          <xdr:col>17</xdr:col>
          <xdr:colOff>539750</xdr:colOff>
          <xdr:row>43</xdr:row>
          <xdr:rowOff>374650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44</xdr:row>
          <xdr:rowOff>38100</xdr:rowOff>
        </xdr:from>
        <xdr:to>
          <xdr:col>17</xdr:col>
          <xdr:colOff>539750</xdr:colOff>
          <xdr:row>44</xdr:row>
          <xdr:rowOff>374650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45</xdr:row>
          <xdr:rowOff>38100</xdr:rowOff>
        </xdr:from>
        <xdr:to>
          <xdr:col>17</xdr:col>
          <xdr:colOff>539750</xdr:colOff>
          <xdr:row>45</xdr:row>
          <xdr:rowOff>374650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46</xdr:row>
          <xdr:rowOff>38100</xdr:rowOff>
        </xdr:from>
        <xdr:to>
          <xdr:col>17</xdr:col>
          <xdr:colOff>539750</xdr:colOff>
          <xdr:row>46</xdr:row>
          <xdr:rowOff>374650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47</xdr:row>
          <xdr:rowOff>38100</xdr:rowOff>
        </xdr:from>
        <xdr:to>
          <xdr:col>17</xdr:col>
          <xdr:colOff>539750</xdr:colOff>
          <xdr:row>47</xdr:row>
          <xdr:rowOff>374650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48</xdr:row>
          <xdr:rowOff>38100</xdr:rowOff>
        </xdr:from>
        <xdr:to>
          <xdr:col>17</xdr:col>
          <xdr:colOff>539750</xdr:colOff>
          <xdr:row>48</xdr:row>
          <xdr:rowOff>374650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49</xdr:row>
          <xdr:rowOff>38100</xdr:rowOff>
        </xdr:from>
        <xdr:to>
          <xdr:col>17</xdr:col>
          <xdr:colOff>539750</xdr:colOff>
          <xdr:row>49</xdr:row>
          <xdr:rowOff>374650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50</xdr:row>
          <xdr:rowOff>38100</xdr:rowOff>
        </xdr:from>
        <xdr:to>
          <xdr:col>17</xdr:col>
          <xdr:colOff>539750</xdr:colOff>
          <xdr:row>50</xdr:row>
          <xdr:rowOff>374650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51</xdr:row>
          <xdr:rowOff>38100</xdr:rowOff>
        </xdr:from>
        <xdr:to>
          <xdr:col>17</xdr:col>
          <xdr:colOff>539750</xdr:colOff>
          <xdr:row>51</xdr:row>
          <xdr:rowOff>374650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52</xdr:row>
          <xdr:rowOff>38100</xdr:rowOff>
        </xdr:from>
        <xdr:to>
          <xdr:col>17</xdr:col>
          <xdr:colOff>539750</xdr:colOff>
          <xdr:row>52</xdr:row>
          <xdr:rowOff>374650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53</xdr:row>
          <xdr:rowOff>38100</xdr:rowOff>
        </xdr:from>
        <xdr:to>
          <xdr:col>17</xdr:col>
          <xdr:colOff>539750</xdr:colOff>
          <xdr:row>53</xdr:row>
          <xdr:rowOff>374650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54</xdr:row>
          <xdr:rowOff>38100</xdr:rowOff>
        </xdr:from>
        <xdr:to>
          <xdr:col>17</xdr:col>
          <xdr:colOff>539750</xdr:colOff>
          <xdr:row>54</xdr:row>
          <xdr:rowOff>374650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55</xdr:row>
          <xdr:rowOff>38100</xdr:rowOff>
        </xdr:from>
        <xdr:to>
          <xdr:col>17</xdr:col>
          <xdr:colOff>539750</xdr:colOff>
          <xdr:row>55</xdr:row>
          <xdr:rowOff>374650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56</xdr:row>
          <xdr:rowOff>38100</xdr:rowOff>
        </xdr:from>
        <xdr:to>
          <xdr:col>17</xdr:col>
          <xdr:colOff>539750</xdr:colOff>
          <xdr:row>56</xdr:row>
          <xdr:rowOff>374650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57</xdr:row>
          <xdr:rowOff>38100</xdr:rowOff>
        </xdr:from>
        <xdr:to>
          <xdr:col>17</xdr:col>
          <xdr:colOff>539750</xdr:colOff>
          <xdr:row>57</xdr:row>
          <xdr:rowOff>374650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58</xdr:row>
          <xdr:rowOff>38100</xdr:rowOff>
        </xdr:from>
        <xdr:to>
          <xdr:col>17</xdr:col>
          <xdr:colOff>539750</xdr:colOff>
          <xdr:row>58</xdr:row>
          <xdr:rowOff>374650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59</xdr:row>
          <xdr:rowOff>38100</xdr:rowOff>
        </xdr:from>
        <xdr:to>
          <xdr:col>17</xdr:col>
          <xdr:colOff>539750</xdr:colOff>
          <xdr:row>59</xdr:row>
          <xdr:rowOff>374650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60</xdr:row>
          <xdr:rowOff>38100</xdr:rowOff>
        </xdr:from>
        <xdr:to>
          <xdr:col>17</xdr:col>
          <xdr:colOff>539750</xdr:colOff>
          <xdr:row>60</xdr:row>
          <xdr:rowOff>374650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61</xdr:row>
          <xdr:rowOff>38100</xdr:rowOff>
        </xdr:from>
        <xdr:to>
          <xdr:col>17</xdr:col>
          <xdr:colOff>539750</xdr:colOff>
          <xdr:row>61</xdr:row>
          <xdr:rowOff>374650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62</xdr:row>
          <xdr:rowOff>38100</xdr:rowOff>
        </xdr:from>
        <xdr:to>
          <xdr:col>17</xdr:col>
          <xdr:colOff>539750</xdr:colOff>
          <xdr:row>62</xdr:row>
          <xdr:rowOff>374650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63</xdr:row>
          <xdr:rowOff>38100</xdr:rowOff>
        </xdr:from>
        <xdr:to>
          <xdr:col>17</xdr:col>
          <xdr:colOff>539750</xdr:colOff>
          <xdr:row>63</xdr:row>
          <xdr:rowOff>374650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64</xdr:row>
          <xdr:rowOff>38100</xdr:rowOff>
        </xdr:from>
        <xdr:to>
          <xdr:col>17</xdr:col>
          <xdr:colOff>539750</xdr:colOff>
          <xdr:row>64</xdr:row>
          <xdr:rowOff>374650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65</xdr:row>
          <xdr:rowOff>38100</xdr:rowOff>
        </xdr:from>
        <xdr:to>
          <xdr:col>17</xdr:col>
          <xdr:colOff>539750</xdr:colOff>
          <xdr:row>65</xdr:row>
          <xdr:rowOff>374650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66</xdr:row>
          <xdr:rowOff>38100</xdr:rowOff>
        </xdr:from>
        <xdr:to>
          <xdr:col>17</xdr:col>
          <xdr:colOff>539750</xdr:colOff>
          <xdr:row>66</xdr:row>
          <xdr:rowOff>374650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67</xdr:row>
          <xdr:rowOff>38100</xdr:rowOff>
        </xdr:from>
        <xdr:to>
          <xdr:col>17</xdr:col>
          <xdr:colOff>539750</xdr:colOff>
          <xdr:row>67</xdr:row>
          <xdr:rowOff>374650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68</xdr:row>
          <xdr:rowOff>38100</xdr:rowOff>
        </xdr:from>
        <xdr:to>
          <xdr:col>17</xdr:col>
          <xdr:colOff>539750</xdr:colOff>
          <xdr:row>68</xdr:row>
          <xdr:rowOff>374650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69</xdr:row>
          <xdr:rowOff>38100</xdr:rowOff>
        </xdr:from>
        <xdr:to>
          <xdr:col>17</xdr:col>
          <xdr:colOff>539750</xdr:colOff>
          <xdr:row>69</xdr:row>
          <xdr:rowOff>374650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70</xdr:row>
          <xdr:rowOff>38100</xdr:rowOff>
        </xdr:from>
        <xdr:to>
          <xdr:col>17</xdr:col>
          <xdr:colOff>539750</xdr:colOff>
          <xdr:row>70</xdr:row>
          <xdr:rowOff>374650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71</xdr:row>
          <xdr:rowOff>38100</xdr:rowOff>
        </xdr:from>
        <xdr:to>
          <xdr:col>17</xdr:col>
          <xdr:colOff>539750</xdr:colOff>
          <xdr:row>71</xdr:row>
          <xdr:rowOff>374650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72</xdr:row>
          <xdr:rowOff>38100</xdr:rowOff>
        </xdr:from>
        <xdr:to>
          <xdr:col>17</xdr:col>
          <xdr:colOff>539750</xdr:colOff>
          <xdr:row>72</xdr:row>
          <xdr:rowOff>374650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73</xdr:row>
          <xdr:rowOff>38100</xdr:rowOff>
        </xdr:from>
        <xdr:to>
          <xdr:col>17</xdr:col>
          <xdr:colOff>539750</xdr:colOff>
          <xdr:row>73</xdr:row>
          <xdr:rowOff>374650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74</xdr:row>
          <xdr:rowOff>38100</xdr:rowOff>
        </xdr:from>
        <xdr:to>
          <xdr:col>17</xdr:col>
          <xdr:colOff>539750</xdr:colOff>
          <xdr:row>74</xdr:row>
          <xdr:rowOff>374650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75</xdr:row>
          <xdr:rowOff>38100</xdr:rowOff>
        </xdr:from>
        <xdr:to>
          <xdr:col>17</xdr:col>
          <xdr:colOff>539750</xdr:colOff>
          <xdr:row>75</xdr:row>
          <xdr:rowOff>374650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76</xdr:row>
          <xdr:rowOff>38100</xdr:rowOff>
        </xdr:from>
        <xdr:to>
          <xdr:col>17</xdr:col>
          <xdr:colOff>539750</xdr:colOff>
          <xdr:row>76</xdr:row>
          <xdr:rowOff>374650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77</xdr:row>
          <xdr:rowOff>38100</xdr:rowOff>
        </xdr:from>
        <xdr:to>
          <xdr:col>17</xdr:col>
          <xdr:colOff>539750</xdr:colOff>
          <xdr:row>77</xdr:row>
          <xdr:rowOff>374650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78</xdr:row>
          <xdr:rowOff>38100</xdr:rowOff>
        </xdr:from>
        <xdr:to>
          <xdr:col>17</xdr:col>
          <xdr:colOff>539750</xdr:colOff>
          <xdr:row>78</xdr:row>
          <xdr:rowOff>374650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79</xdr:row>
          <xdr:rowOff>38100</xdr:rowOff>
        </xdr:from>
        <xdr:to>
          <xdr:col>17</xdr:col>
          <xdr:colOff>539750</xdr:colOff>
          <xdr:row>79</xdr:row>
          <xdr:rowOff>374650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80</xdr:row>
          <xdr:rowOff>38100</xdr:rowOff>
        </xdr:from>
        <xdr:to>
          <xdr:col>17</xdr:col>
          <xdr:colOff>539750</xdr:colOff>
          <xdr:row>80</xdr:row>
          <xdr:rowOff>374650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81</xdr:row>
          <xdr:rowOff>38100</xdr:rowOff>
        </xdr:from>
        <xdr:to>
          <xdr:col>17</xdr:col>
          <xdr:colOff>539750</xdr:colOff>
          <xdr:row>81</xdr:row>
          <xdr:rowOff>374650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82</xdr:row>
          <xdr:rowOff>38100</xdr:rowOff>
        </xdr:from>
        <xdr:to>
          <xdr:col>17</xdr:col>
          <xdr:colOff>539750</xdr:colOff>
          <xdr:row>82</xdr:row>
          <xdr:rowOff>374650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83</xdr:row>
          <xdr:rowOff>38100</xdr:rowOff>
        </xdr:from>
        <xdr:to>
          <xdr:col>17</xdr:col>
          <xdr:colOff>539750</xdr:colOff>
          <xdr:row>83</xdr:row>
          <xdr:rowOff>374650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84</xdr:row>
          <xdr:rowOff>38100</xdr:rowOff>
        </xdr:from>
        <xdr:to>
          <xdr:col>17</xdr:col>
          <xdr:colOff>539750</xdr:colOff>
          <xdr:row>84</xdr:row>
          <xdr:rowOff>374650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85</xdr:row>
          <xdr:rowOff>38100</xdr:rowOff>
        </xdr:from>
        <xdr:to>
          <xdr:col>17</xdr:col>
          <xdr:colOff>539750</xdr:colOff>
          <xdr:row>85</xdr:row>
          <xdr:rowOff>374650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86</xdr:row>
          <xdr:rowOff>38100</xdr:rowOff>
        </xdr:from>
        <xdr:to>
          <xdr:col>17</xdr:col>
          <xdr:colOff>539750</xdr:colOff>
          <xdr:row>86</xdr:row>
          <xdr:rowOff>374650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87</xdr:row>
          <xdr:rowOff>38100</xdr:rowOff>
        </xdr:from>
        <xdr:to>
          <xdr:col>17</xdr:col>
          <xdr:colOff>539750</xdr:colOff>
          <xdr:row>87</xdr:row>
          <xdr:rowOff>374650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88</xdr:row>
          <xdr:rowOff>38100</xdr:rowOff>
        </xdr:from>
        <xdr:to>
          <xdr:col>17</xdr:col>
          <xdr:colOff>539750</xdr:colOff>
          <xdr:row>88</xdr:row>
          <xdr:rowOff>374650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89</xdr:row>
          <xdr:rowOff>38100</xdr:rowOff>
        </xdr:from>
        <xdr:to>
          <xdr:col>17</xdr:col>
          <xdr:colOff>539750</xdr:colOff>
          <xdr:row>89</xdr:row>
          <xdr:rowOff>374650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90</xdr:row>
          <xdr:rowOff>38100</xdr:rowOff>
        </xdr:from>
        <xdr:to>
          <xdr:col>17</xdr:col>
          <xdr:colOff>539750</xdr:colOff>
          <xdr:row>90</xdr:row>
          <xdr:rowOff>374650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91</xdr:row>
          <xdr:rowOff>38100</xdr:rowOff>
        </xdr:from>
        <xdr:to>
          <xdr:col>17</xdr:col>
          <xdr:colOff>539750</xdr:colOff>
          <xdr:row>91</xdr:row>
          <xdr:rowOff>374650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92</xdr:row>
          <xdr:rowOff>38100</xdr:rowOff>
        </xdr:from>
        <xdr:to>
          <xdr:col>17</xdr:col>
          <xdr:colOff>539750</xdr:colOff>
          <xdr:row>92</xdr:row>
          <xdr:rowOff>374650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93</xdr:row>
          <xdr:rowOff>38100</xdr:rowOff>
        </xdr:from>
        <xdr:to>
          <xdr:col>17</xdr:col>
          <xdr:colOff>539750</xdr:colOff>
          <xdr:row>93</xdr:row>
          <xdr:rowOff>374650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94</xdr:row>
          <xdr:rowOff>38100</xdr:rowOff>
        </xdr:from>
        <xdr:to>
          <xdr:col>17</xdr:col>
          <xdr:colOff>539750</xdr:colOff>
          <xdr:row>94</xdr:row>
          <xdr:rowOff>374650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95</xdr:row>
          <xdr:rowOff>38100</xdr:rowOff>
        </xdr:from>
        <xdr:to>
          <xdr:col>17</xdr:col>
          <xdr:colOff>539750</xdr:colOff>
          <xdr:row>95</xdr:row>
          <xdr:rowOff>374650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96</xdr:row>
          <xdr:rowOff>38100</xdr:rowOff>
        </xdr:from>
        <xdr:to>
          <xdr:col>17</xdr:col>
          <xdr:colOff>539750</xdr:colOff>
          <xdr:row>96</xdr:row>
          <xdr:rowOff>374650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97</xdr:row>
          <xdr:rowOff>38100</xdr:rowOff>
        </xdr:from>
        <xdr:to>
          <xdr:col>17</xdr:col>
          <xdr:colOff>539750</xdr:colOff>
          <xdr:row>97</xdr:row>
          <xdr:rowOff>374650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98</xdr:row>
          <xdr:rowOff>38100</xdr:rowOff>
        </xdr:from>
        <xdr:to>
          <xdr:col>17</xdr:col>
          <xdr:colOff>539750</xdr:colOff>
          <xdr:row>98</xdr:row>
          <xdr:rowOff>374650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99</xdr:row>
          <xdr:rowOff>38100</xdr:rowOff>
        </xdr:from>
        <xdr:to>
          <xdr:col>17</xdr:col>
          <xdr:colOff>539750</xdr:colOff>
          <xdr:row>99</xdr:row>
          <xdr:rowOff>374650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100</xdr:row>
          <xdr:rowOff>38100</xdr:rowOff>
        </xdr:from>
        <xdr:to>
          <xdr:col>17</xdr:col>
          <xdr:colOff>539750</xdr:colOff>
          <xdr:row>100</xdr:row>
          <xdr:rowOff>374650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101</xdr:row>
          <xdr:rowOff>38100</xdr:rowOff>
        </xdr:from>
        <xdr:to>
          <xdr:col>17</xdr:col>
          <xdr:colOff>539750</xdr:colOff>
          <xdr:row>101</xdr:row>
          <xdr:rowOff>374650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102</xdr:row>
          <xdr:rowOff>38100</xdr:rowOff>
        </xdr:from>
        <xdr:to>
          <xdr:col>17</xdr:col>
          <xdr:colOff>539750</xdr:colOff>
          <xdr:row>102</xdr:row>
          <xdr:rowOff>374650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103</xdr:row>
          <xdr:rowOff>38100</xdr:rowOff>
        </xdr:from>
        <xdr:to>
          <xdr:col>17</xdr:col>
          <xdr:colOff>539750</xdr:colOff>
          <xdr:row>103</xdr:row>
          <xdr:rowOff>374650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104</xdr:row>
          <xdr:rowOff>38100</xdr:rowOff>
        </xdr:from>
        <xdr:to>
          <xdr:col>17</xdr:col>
          <xdr:colOff>539750</xdr:colOff>
          <xdr:row>104</xdr:row>
          <xdr:rowOff>374650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105</xdr:row>
          <xdr:rowOff>38100</xdr:rowOff>
        </xdr:from>
        <xdr:to>
          <xdr:col>17</xdr:col>
          <xdr:colOff>539750</xdr:colOff>
          <xdr:row>105</xdr:row>
          <xdr:rowOff>374650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106</xdr:row>
          <xdr:rowOff>38100</xdr:rowOff>
        </xdr:from>
        <xdr:to>
          <xdr:col>17</xdr:col>
          <xdr:colOff>539750</xdr:colOff>
          <xdr:row>106</xdr:row>
          <xdr:rowOff>374650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107</xdr:row>
          <xdr:rowOff>38100</xdr:rowOff>
        </xdr:from>
        <xdr:to>
          <xdr:col>17</xdr:col>
          <xdr:colOff>539750</xdr:colOff>
          <xdr:row>107</xdr:row>
          <xdr:rowOff>374650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108</xdr:row>
          <xdr:rowOff>38100</xdr:rowOff>
        </xdr:from>
        <xdr:to>
          <xdr:col>17</xdr:col>
          <xdr:colOff>539750</xdr:colOff>
          <xdr:row>108</xdr:row>
          <xdr:rowOff>374650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109</xdr:row>
          <xdr:rowOff>38100</xdr:rowOff>
        </xdr:from>
        <xdr:to>
          <xdr:col>17</xdr:col>
          <xdr:colOff>539750</xdr:colOff>
          <xdr:row>109</xdr:row>
          <xdr:rowOff>374650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110</xdr:row>
          <xdr:rowOff>38100</xdr:rowOff>
        </xdr:from>
        <xdr:to>
          <xdr:col>17</xdr:col>
          <xdr:colOff>539750</xdr:colOff>
          <xdr:row>110</xdr:row>
          <xdr:rowOff>374650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111</xdr:row>
          <xdr:rowOff>38100</xdr:rowOff>
        </xdr:from>
        <xdr:to>
          <xdr:col>17</xdr:col>
          <xdr:colOff>539750</xdr:colOff>
          <xdr:row>111</xdr:row>
          <xdr:rowOff>374650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112</xdr:row>
          <xdr:rowOff>38100</xdr:rowOff>
        </xdr:from>
        <xdr:to>
          <xdr:col>17</xdr:col>
          <xdr:colOff>539750</xdr:colOff>
          <xdr:row>112</xdr:row>
          <xdr:rowOff>374650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113</xdr:row>
          <xdr:rowOff>38100</xdr:rowOff>
        </xdr:from>
        <xdr:to>
          <xdr:col>17</xdr:col>
          <xdr:colOff>539750</xdr:colOff>
          <xdr:row>113</xdr:row>
          <xdr:rowOff>374650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114</xdr:row>
          <xdr:rowOff>38100</xdr:rowOff>
        </xdr:from>
        <xdr:to>
          <xdr:col>17</xdr:col>
          <xdr:colOff>539750</xdr:colOff>
          <xdr:row>114</xdr:row>
          <xdr:rowOff>374650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115</xdr:row>
          <xdr:rowOff>38100</xdr:rowOff>
        </xdr:from>
        <xdr:to>
          <xdr:col>17</xdr:col>
          <xdr:colOff>539750</xdr:colOff>
          <xdr:row>115</xdr:row>
          <xdr:rowOff>374650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116</xdr:row>
          <xdr:rowOff>38100</xdr:rowOff>
        </xdr:from>
        <xdr:to>
          <xdr:col>17</xdr:col>
          <xdr:colOff>539750</xdr:colOff>
          <xdr:row>116</xdr:row>
          <xdr:rowOff>374650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117</xdr:row>
          <xdr:rowOff>38100</xdr:rowOff>
        </xdr:from>
        <xdr:to>
          <xdr:col>17</xdr:col>
          <xdr:colOff>539750</xdr:colOff>
          <xdr:row>117</xdr:row>
          <xdr:rowOff>374650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118</xdr:row>
          <xdr:rowOff>38100</xdr:rowOff>
        </xdr:from>
        <xdr:to>
          <xdr:col>17</xdr:col>
          <xdr:colOff>539750</xdr:colOff>
          <xdr:row>118</xdr:row>
          <xdr:rowOff>374650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119</xdr:row>
          <xdr:rowOff>38100</xdr:rowOff>
        </xdr:from>
        <xdr:to>
          <xdr:col>17</xdr:col>
          <xdr:colOff>539750</xdr:colOff>
          <xdr:row>119</xdr:row>
          <xdr:rowOff>374650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120</xdr:row>
          <xdr:rowOff>38100</xdr:rowOff>
        </xdr:from>
        <xdr:to>
          <xdr:col>17</xdr:col>
          <xdr:colOff>539750</xdr:colOff>
          <xdr:row>120</xdr:row>
          <xdr:rowOff>374650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121</xdr:row>
          <xdr:rowOff>38100</xdr:rowOff>
        </xdr:from>
        <xdr:to>
          <xdr:col>17</xdr:col>
          <xdr:colOff>539750</xdr:colOff>
          <xdr:row>121</xdr:row>
          <xdr:rowOff>374650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122</xdr:row>
          <xdr:rowOff>38100</xdr:rowOff>
        </xdr:from>
        <xdr:to>
          <xdr:col>17</xdr:col>
          <xdr:colOff>539750</xdr:colOff>
          <xdr:row>122</xdr:row>
          <xdr:rowOff>374650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123</xdr:row>
          <xdr:rowOff>38100</xdr:rowOff>
        </xdr:from>
        <xdr:to>
          <xdr:col>17</xdr:col>
          <xdr:colOff>539750</xdr:colOff>
          <xdr:row>123</xdr:row>
          <xdr:rowOff>374650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124</xdr:row>
          <xdr:rowOff>38100</xdr:rowOff>
        </xdr:from>
        <xdr:to>
          <xdr:col>17</xdr:col>
          <xdr:colOff>539750</xdr:colOff>
          <xdr:row>124</xdr:row>
          <xdr:rowOff>374650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125</xdr:row>
          <xdr:rowOff>38100</xdr:rowOff>
        </xdr:from>
        <xdr:to>
          <xdr:col>17</xdr:col>
          <xdr:colOff>539750</xdr:colOff>
          <xdr:row>125</xdr:row>
          <xdr:rowOff>374650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126</xdr:row>
          <xdr:rowOff>38100</xdr:rowOff>
        </xdr:from>
        <xdr:to>
          <xdr:col>17</xdr:col>
          <xdr:colOff>539750</xdr:colOff>
          <xdr:row>126</xdr:row>
          <xdr:rowOff>374650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127</xdr:row>
          <xdr:rowOff>38100</xdr:rowOff>
        </xdr:from>
        <xdr:to>
          <xdr:col>17</xdr:col>
          <xdr:colOff>539750</xdr:colOff>
          <xdr:row>127</xdr:row>
          <xdr:rowOff>374650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128</xdr:row>
          <xdr:rowOff>38100</xdr:rowOff>
        </xdr:from>
        <xdr:to>
          <xdr:col>17</xdr:col>
          <xdr:colOff>539750</xdr:colOff>
          <xdr:row>128</xdr:row>
          <xdr:rowOff>374650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129</xdr:row>
          <xdr:rowOff>38100</xdr:rowOff>
        </xdr:from>
        <xdr:to>
          <xdr:col>17</xdr:col>
          <xdr:colOff>539750</xdr:colOff>
          <xdr:row>129</xdr:row>
          <xdr:rowOff>374650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130</xdr:row>
          <xdr:rowOff>38100</xdr:rowOff>
        </xdr:from>
        <xdr:to>
          <xdr:col>17</xdr:col>
          <xdr:colOff>539750</xdr:colOff>
          <xdr:row>130</xdr:row>
          <xdr:rowOff>374650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131</xdr:row>
          <xdr:rowOff>38100</xdr:rowOff>
        </xdr:from>
        <xdr:to>
          <xdr:col>17</xdr:col>
          <xdr:colOff>539750</xdr:colOff>
          <xdr:row>131</xdr:row>
          <xdr:rowOff>374650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132</xdr:row>
          <xdr:rowOff>38100</xdr:rowOff>
        </xdr:from>
        <xdr:to>
          <xdr:col>17</xdr:col>
          <xdr:colOff>539750</xdr:colOff>
          <xdr:row>132</xdr:row>
          <xdr:rowOff>374650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133</xdr:row>
          <xdr:rowOff>38100</xdr:rowOff>
        </xdr:from>
        <xdr:to>
          <xdr:col>17</xdr:col>
          <xdr:colOff>539750</xdr:colOff>
          <xdr:row>133</xdr:row>
          <xdr:rowOff>374650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134</xdr:row>
          <xdr:rowOff>38100</xdr:rowOff>
        </xdr:from>
        <xdr:to>
          <xdr:col>17</xdr:col>
          <xdr:colOff>539750</xdr:colOff>
          <xdr:row>134</xdr:row>
          <xdr:rowOff>374650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135</xdr:row>
          <xdr:rowOff>38100</xdr:rowOff>
        </xdr:from>
        <xdr:to>
          <xdr:col>17</xdr:col>
          <xdr:colOff>539750</xdr:colOff>
          <xdr:row>135</xdr:row>
          <xdr:rowOff>374650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136</xdr:row>
          <xdr:rowOff>38100</xdr:rowOff>
        </xdr:from>
        <xdr:to>
          <xdr:col>17</xdr:col>
          <xdr:colOff>539750</xdr:colOff>
          <xdr:row>136</xdr:row>
          <xdr:rowOff>374650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137</xdr:row>
          <xdr:rowOff>38100</xdr:rowOff>
        </xdr:from>
        <xdr:to>
          <xdr:col>17</xdr:col>
          <xdr:colOff>539750</xdr:colOff>
          <xdr:row>137</xdr:row>
          <xdr:rowOff>374650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138</xdr:row>
          <xdr:rowOff>38100</xdr:rowOff>
        </xdr:from>
        <xdr:to>
          <xdr:col>17</xdr:col>
          <xdr:colOff>539750</xdr:colOff>
          <xdr:row>138</xdr:row>
          <xdr:rowOff>374650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139</xdr:row>
          <xdr:rowOff>38100</xdr:rowOff>
        </xdr:from>
        <xdr:to>
          <xdr:col>17</xdr:col>
          <xdr:colOff>539750</xdr:colOff>
          <xdr:row>139</xdr:row>
          <xdr:rowOff>374650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140</xdr:row>
          <xdr:rowOff>38100</xdr:rowOff>
        </xdr:from>
        <xdr:to>
          <xdr:col>17</xdr:col>
          <xdr:colOff>539750</xdr:colOff>
          <xdr:row>140</xdr:row>
          <xdr:rowOff>374650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141</xdr:row>
          <xdr:rowOff>38100</xdr:rowOff>
        </xdr:from>
        <xdr:to>
          <xdr:col>17</xdr:col>
          <xdr:colOff>539750</xdr:colOff>
          <xdr:row>141</xdr:row>
          <xdr:rowOff>374650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142</xdr:row>
          <xdr:rowOff>38100</xdr:rowOff>
        </xdr:from>
        <xdr:to>
          <xdr:col>17</xdr:col>
          <xdr:colOff>539750</xdr:colOff>
          <xdr:row>142</xdr:row>
          <xdr:rowOff>374650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143</xdr:row>
          <xdr:rowOff>38100</xdr:rowOff>
        </xdr:from>
        <xdr:to>
          <xdr:col>17</xdr:col>
          <xdr:colOff>539750</xdr:colOff>
          <xdr:row>143</xdr:row>
          <xdr:rowOff>374650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144</xdr:row>
          <xdr:rowOff>38100</xdr:rowOff>
        </xdr:from>
        <xdr:to>
          <xdr:col>17</xdr:col>
          <xdr:colOff>539750</xdr:colOff>
          <xdr:row>144</xdr:row>
          <xdr:rowOff>374650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145</xdr:row>
          <xdr:rowOff>38100</xdr:rowOff>
        </xdr:from>
        <xdr:to>
          <xdr:col>17</xdr:col>
          <xdr:colOff>539750</xdr:colOff>
          <xdr:row>145</xdr:row>
          <xdr:rowOff>374650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146</xdr:row>
          <xdr:rowOff>38100</xdr:rowOff>
        </xdr:from>
        <xdr:to>
          <xdr:col>17</xdr:col>
          <xdr:colOff>539750</xdr:colOff>
          <xdr:row>146</xdr:row>
          <xdr:rowOff>374650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147</xdr:row>
          <xdr:rowOff>38100</xdr:rowOff>
        </xdr:from>
        <xdr:to>
          <xdr:col>17</xdr:col>
          <xdr:colOff>539750</xdr:colOff>
          <xdr:row>147</xdr:row>
          <xdr:rowOff>374650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148</xdr:row>
          <xdr:rowOff>38100</xdr:rowOff>
        </xdr:from>
        <xdr:to>
          <xdr:col>17</xdr:col>
          <xdr:colOff>539750</xdr:colOff>
          <xdr:row>148</xdr:row>
          <xdr:rowOff>374650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149</xdr:row>
          <xdr:rowOff>38100</xdr:rowOff>
        </xdr:from>
        <xdr:to>
          <xdr:col>17</xdr:col>
          <xdr:colOff>539750</xdr:colOff>
          <xdr:row>149</xdr:row>
          <xdr:rowOff>374650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150</xdr:row>
          <xdr:rowOff>38100</xdr:rowOff>
        </xdr:from>
        <xdr:to>
          <xdr:col>17</xdr:col>
          <xdr:colOff>539750</xdr:colOff>
          <xdr:row>150</xdr:row>
          <xdr:rowOff>374650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151</xdr:row>
          <xdr:rowOff>38100</xdr:rowOff>
        </xdr:from>
        <xdr:to>
          <xdr:col>17</xdr:col>
          <xdr:colOff>539750</xdr:colOff>
          <xdr:row>151</xdr:row>
          <xdr:rowOff>374650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152</xdr:row>
          <xdr:rowOff>38100</xdr:rowOff>
        </xdr:from>
        <xdr:to>
          <xdr:col>17</xdr:col>
          <xdr:colOff>539750</xdr:colOff>
          <xdr:row>152</xdr:row>
          <xdr:rowOff>374650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153</xdr:row>
          <xdr:rowOff>38100</xdr:rowOff>
        </xdr:from>
        <xdr:to>
          <xdr:col>17</xdr:col>
          <xdr:colOff>539750</xdr:colOff>
          <xdr:row>153</xdr:row>
          <xdr:rowOff>374650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154</xdr:row>
          <xdr:rowOff>38100</xdr:rowOff>
        </xdr:from>
        <xdr:to>
          <xdr:col>17</xdr:col>
          <xdr:colOff>539750</xdr:colOff>
          <xdr:row>154</xdr:row>
          <xdr:rowOff>374650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155</xdr:row>
          <xdr:rowOff>38100</xdr:rowOff>
        </xdr:from>
        <xdr:to>
          <xdr:col>17</xdr:col>
          <xdr:colOff>539750</xdr:colOff>
          <xdr:row>155</xdr:row>
          <xdr:rowOff>374650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156</xdr:row>
          <xdr:rowOff>38100</xdr:rowOff>
        </xdr:from>
        <xdr:to>
          <xdr:col>17</xdr:col>
          <xdr:colOff>539750</xdr:colOff>
          <xdr:row>156</xdr:row>
          <xdr:rowOff>374650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157</xdr:row>
          <xdr:rowOff>38100</xdr:rowOff>
        </xdr:from>
        <xdr:to>
          <xdr:col>17</xdr:col>
          <xdr:colOff>539750</xdr:colOff>
          <xdr:row>157</xdr:row>
          <xdr:rowOff>374650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158</xdr:row>
          <xdr:rowOff>38100</xdr:rowOff>
        </xdr:from>
        <xdr:to>
          <xdr:col>17</xdr:col>
          <xdr:colOff>539750</xdr:colOff>
          <xdr:row>158</xdr:row>
          <xdr:rowOff>374650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159</xdr:row>
          <xdr:rowOff>38100</xdr:rowOff>
        </xdr:from>
        <xdr:to>
          <xdr:col>17</xdr:col>
          <xdr:colOff>539750</xdr:colOff>
          <xdr:row>159</xdr:row>
          <xdr:rowOff>374650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160</xdr:row>
          <xdr:rowOff>38100</xdr:rowOff>
        </xdr:from>
        <xdr:to>
          <xdr:col>17</xdr:col>
          <xdr:colOff>539750</xdr:colOff>
          <xdr:row>160</xdr:row>
          <xdr:rowOff>374650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161</xdr:row>
          <xdr:rowOff>38100</xdr:rowOff>
        </xdr:from>
        <xdr:to>
          <xdr:col>17</xdr:col>
          <xdr:colOff>539750</xdr:colOff>
          <xdr:row>161</xdr:row>
          <xdr:rowOff>374650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162</xdr:row>
          <xdr:rowOff>38100</xdr:rowOff>
        </xdr:from>
        <xdr:to>
          <xdr:col>17</xdr:col>
          <xdr:colOff>539750</xdr:colOff>
          <xdr:row>162</xdr:row>
          <xdr:rowOff>374650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163</xdr:row>
          <xdr:rowOff>38100</xdr:rowOff>
        </xdr:from>
        <xdr:to>
          <xdr:col>17</xdr:col>
          <xdr:colOff>539750</xdr:colOff>
          <xdr:row>163</xdr:row>
          <xdr:rowOff>374650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164</xdr:row>
          <xdr:rowOff>38100</xdr:rowOff>
        </xdr:from>
        <xdr:to>
          <xdr:col>17</xdr:col>
          <xdr:colOff>539750</xdr:colOff>
          <xdr:row>164</xdr:row>
          <xdr:rowOff>374650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165</xdr:row>
          <xdr:rowOff>38100</xdr:rowOff>
        </xdr:from>
        <xdr:to>
          <xdr:col>17</xdr:col>
          <xdr:colOff>539750</xdr:colOff>
          <xdr:row>165</xdr:row>
          <xdr:rowOff>374650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166</xdr:row>
          <xdr:rowOff>38100</xdr:rowOff>
        </xdr:from>
        <xdr:to>
          <xdr:col>17</xdr:col>
          <xdr:colOff>539750</xdr:colOff>
          <xdr:row>166</xdr:row>
          <xdr:rowOff>374650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167</xdr:row>
          <xdr:rowOff>38100</xdr:rowOff>
        </xdr:from>
        <xdr:to>
          <xdr:col>17</xdr:col>
          <xdr:colOff>539750</xdr:colOff>
          <xdr:row>167</xdr:row>
          <xdr:rowOff>374650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168</xdr:row>
          <xdr:rowOff>38100</xdr:rowOff>
        </xdr:from>
        <xdr:to>
          <xdr:col>17</xdr:col>
          <xdr:colOff>539750</xdr:colOff>
          <xdr:row>168</xdr:row>
          <xdr:rowOff>374650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169</xdr:row>
          <xdr:rowOff>38100</xdr:rowOff>
        </xdr:from>
        <xdr:to>
          <xdr:col>17</xdr:col>
          <xdr:colOff>539750</xdr:colOff>
          <xdr:row>169</xdr:row>
          <xdr:rowOff>374650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170</xdr:row>
          <xdr:rowOff>38100</xdr:rowOff>
        </xdr:from>
        <xdr:to>
          <xdr:col>17</xdr:col>
          <xdr:colOff>539750</xdr:colOff>
          <xdr:row>170</xdr:row>
          <xdr:rowOff>374650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171</xdr:row>
          <xdr:rowOff>38100</xdr:rowOff>
        </xdr:from>
        <xdr:to>
          <xdr:col>17</xdr:col>
          <xdr:colOff>539750</xdr:colOff>
          <xdr:row>171</xdr:row>
          <xdr:rowOff>374650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172</xdr:row>
          <xdr:rowOff>38100</xdr:rowOff>
        </xdr:from>
        <xdr:to>
          <xdr:col>17</xdr:col>
          <xdr:colOff>539750</xdr:colOff>
          <xdr:row>172</xdr:row>
          <xdr:rowOff>374650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173</xdr:row>
          <xdr:rowOff>38100</xdr:rowOff>
        </xdr:from>
        <xdr:to>
          <xdr:col>17</xdr:col>
          <xdr:colOff>539750</xdr:colOff>
          <xdr:row>173</xdr:row>
          <xdr:rowOff>374650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174</xdr:row>
          <xdr:rowOff>38100</xdr:rowOff>
        </xdr:from>
        <xdr:to>
          <xdr:col>17</xdr:col>
          <xdr:colOff>539750</xdr:colOff>
          <xdr:row>174</xdr:row>
          <xdr:rowOff>374650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175</xdr:row>
          <xdr:rowOff>38100</xdr:rowOff>
        </xdr:from>
        <xdr:to>
          <xdr:col>17</xdr:col>
          <xdr:colOff>539750</xdr:colOff>
          <xdr:row>175</xdr:row>
          <xdr:rowOff>374650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176</xdr:row>
          <xdr:rowOff>38100</xdr:rowOff>
        </xdr:from>
        <xdr:to>
          <xdr:col>17</xdr:col>
          <xdr:colOff>539750</xdr:colOff>
          <xdr:row>176</xdr:row>
          <xdr:rowOff>374650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177</xdr:row>
          <xdr:rowOff>38100</xdr:rowOff>
        </xdr:from>
        <xdr:to>
          <xdr:col>17</xdr:col>
          <xdr:colOff>539750</xdr:colOff>
          <xdr:row>177</xdr:row>
          <xdr:rowOff>374650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178</xdr:row>
          <xdr:rowOff>38100</xdr:rowOff>
        </xdr:from>
        <xdr:to>
          <xdr:col>17</xdr:col>
          <xdr:colOff>539750</xdr:colOff>
          <xdr:row>178</xdr:row>
          <xdr:rowOff>374650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179</xdr:row>
          <xdr:rowOff>38100</xdr:rowOff>
        </xdr:from>
        <xdr:to>
          <xdr:col>17</xdr:col>
          <xdr:colOff>539750</xdr:colOff>
          <xdr:row>179</xdr:row>
          <xdr:rowOff>374650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180</xdr:row>
          <xdr:rowOff>38100</xdr:rowOff>
        </xdr:from>
        <xdr:to>
          <xdr:col>17</xdr:col>
          <xdr:colOff>539750</xdr:colOff>
          <xdr:row>180</xdr:row>
          <xdr:rowOff>374650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181</xdr:row>
          <xdr:rowOff>38100</xdr:rowOff>
        </xdr:from>
        <xdr:to>
          <xdr:col>17</xdr:col>
          <xdr:colOff>539750</xdr:colOff>
          <xdr:row>181</xdr:row>
          <xdr:rowOff>374650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182</xdr:row>
          <xdr:rowOff>38100</xdr:rowOff>
        </xdr:from>
        <xdr:to>
          <xdr:col>17</xdr:col>
          <xdr:colOff>539750</xdr:colOff>
          <xdr:row>182</xdr:row>
          <xdr:rowOff>374650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183</xdr:row>
          <xdr:rowOff>38100</xdr:rowOff>
        </xdr:from>
        <xdr:to>
          <xdr:col>17</xdr:col>
          <xdr:colOff>539750</xdr:colOff>
          <xdr:row>183</xdr:row>
          <xdr:rowOff>374650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184</xdr:row>
          <xdr:rowOff>38100</xdr:rowOff>
        </xdr:from>
        <xdr:to>
          <xdr:col>17</xdr:col>
          <xdr:colOff>539750</xdr:colOff>
          <xdr:row>184</xdr:row>
          <xdr:rowOff>374650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185</xdr:row>
          <xdr:rowOff>38100</xdr:rowOff>
        </xdr:from>
        <xdr:to>
          <xdr:col>17</xdr:col>
          <xdr:colOff>539750</xdr:colOff>
          <xdr:row>185</xdr:row>
          <xdr:rowOff>374650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186</xdr:row>
          <xdr:rowOff>38100</xdr:rowOff>
        </xdr:from>
        <xdr:to>
          <xdr:col>17</xdr:col>
          <xdr:colOff>539750</xdr:colOff>
          <xdr:row>186</xdr:row>
          <xdr:rowOff>374650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187</xdr:row>
          <xdr:rowOff>38100</xdr:rowOff>
        </xdr:from>
        <xdr:to>
          <xdr:col>17</xdr:col>
          <xdr:colOff>539750</xdr:colOff>
          <xdr:row>187</xdr:row>
          <xdr:rowOff>374650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188</xdr:row>
          <xdr:rowOff>38100</xdr:rowOff>
        </xdr:from>
        <xdr:to>
          <xdr:col>17</xdr:col>
          <xdr:colOff>539750</xdr:colOff>
          <xdr:row>188</xdr:row>
          <xdr:rowOff>374650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189</xdr:row>
          <xdr:rowOff>38100</xdr:rowOff>
        </xdr:from>
        <xdr:to>
          <xdr:col>17</xdr:col>
          <xdr:colOff>539750</xdr:colOff>
          <xdr:row>189</xdr:row>
          <xdr:rowOff>374650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190</xdr:row>
          <xdr:rowOff>38100</xdr:rowOff>
        </xdr:from>
        <xdr:to>
          <xdr:col>17</xdr:col>
          <xdr:colOff>539750</xdr:colOff>
          <xdr:row>190</xdr:row>
          <xdr:rowOff>374650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191</xdr:row>
          <xdr:rowOff>38100</xdr:rowOff>
        </xdr:from>
        <xdr:to>
          <xdr:col>17</xdr:col>
          <xdr:colOff>539750</xdr:colOff>
          <xdr:row>191</xdr:row>
          <xdr:rowOff>374650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192</xdr:row>
          <xdr:rowOff>38100</xdr:rowOff>
        </xdr:from>
        <xdr:to>
          <xdr:col>17</xdr:col>
          <xdr:colOff>539750</xdr:colOff>
          <xdr:row>192</xdr:row>
          <xdr:rowOff>374650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193</xdr:row>
          <xdr:rowOff>38100</xdr:rowOff>
        </xdr:from>
        <xdr:to>
          <xdr:col>17</xdr:col>
          <xdr:colOff>539750</xdr:colOff>
          <xdr:row>193</xdr:row>
          <xdr:rowOff>374650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194</xdr:row>
          <xdr:rowOff>38100</xdr:rowOff>
        </xdr:from>
        <xdr:to>
          <xdr:col>17</xdr:col>
          <xdr:colOff>539750</xdr:colOff>
          <xdr:row>194</xdr:row>
          <xdr:rowOff>374650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195</xdr:row>
          <xdr:rowOff>38100</xdr:rowOff>
        </xdr:from>
        <xdr:to>
          <xdr:col>17</xdr:col>
          <xdr:colOff>539750</xdr:colOff>
          <xdr:row>195</xdr:row>
          <xdr:rowOff>374650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196</xdr:row>
          <xdr:rowOff>38100</xdr:rowOff>
        </xdr:from>
        <xdr:to>
          <xdr:col>17</xdr:col>
          <xdr:colOff>539750</xdr:colOff>
          <xdr:row>196</xdr:row>
          <xdr:rowOff>374650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197</xdr:row>
          <xdr:rowOff>38100</xdr:rowOff>
        </xdr:from>
        <xdr:to>
          <xdr:col>17</xdr:col>
          <xdr:colOff>539750</xdr:colOff>
          <xdr:row>197</xdr:row>
          <xdr:rowOff>374650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198</xdr:row>
          <xdr:rowOff>38100</xdr:rowOff>
        </xdr:from>
        <xdr:to>
          <xdr:col>17</xdr:col>
          <xdr:colOff>539750</xdr:colOff>
          <xdr:row>198</xdr:row>
          <xdr:rowOff>374650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199</xdr:row>
          <xdr:rowOff>38100</xdr:rowOff>
        </xdr:from>
        <xdr:to>
          <xdr:col>17</xdr:col>
          <xdr:colOff>539750</xdr:colOff>
          <xdr:row>199</xdr:row>
          <xdr:rowOff>374650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200</xdr:row>
          <xdr:rowOff>38100</xdr:rowOff>
        </xdr:from>
        <xdr:to>
          <xdr:col>17</xdr:col>
          <xdr:colOff>539750</xdr:colOff>
          <xdr:row>200</xdr:row>
          <xdr:rowOff>374650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201</xdr:row>
          <xdr:rowOff>38100</xdr:rowOff>
        </xdr:from>
        <xdr:to>
          <xdr:col>17</xdr:col>
          <xdr:colOff>539750</xdr:colOff>
          <xdr:row>201</xdr:row>
          <xdr:rowOff>374650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202</xdr:row>
          <xdr:rowOff>38100</xdr:rowOff>
        </xdr:from>
        <xdr:to>
          <xdr:col>17</xdr:col>
          <xdr:colOff>539750</xdr:colOff>
          <xdr:row>202</xdr:row>
          <xdr:rowOff>374650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203</xdr:row>
          <xdr:rowOff>38100</xdr:rowOff>
        </xdr:from>
        <xdr:to>
          <xdr:col>17</xdr:col>
          <xdr:colOff>539750</xdr:colOff>
          <xdr:row>203</xdr:row>
          <xdr:rowOff>374650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204</xdr:row>
          <xdr:rowOff>38100</xdr:rowOff>
        </xdr:from>
        <xdr:to>
          <xdr:col>17</xdr:col>
          <xdr:colOff>539750</xdr:colOff>
          <xdr:row>204</xdr:row>
          <xdr:rowOff>374650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205</xdr:row>
          <xdr:rowOff>38100</xdr:rowOff>
        </xdr:from>
        <xdr:to>
          <xdr:col>17</xdr:col>
          <xdr:colOff>539750</xdr:colOff>
          <xdr:row>205</xdr:row>
          <xdr:rowOff>374650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206</xdr:row>
          <xdr:rowOff>38100</xdr:rowOff>
        </xdr:from>
        <xdr:to>
          <xdr:col>17</xdr:col>
          <xdr:colOff>539750</xdr:colOff>
          <xdr:row>206</xdr:row>
          <xdr:rowOff>374650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207</xdr:row>
          <xdr:rowOff>38100</xdr:rowOff>
        </xdr:from>
        <xdr:to>
          <xdr:col>17</xdr:col>
          <xdr:colOff>539750</xdr:colOff>
          <xdr:row>207</xdr:row>
          <xdr:rowOff>374650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208</xdr:row>
          <xdr:rowOff>38100</xdr:rowOff>
        </xdr:from>
        <xdr:to>
          <xdr:col>17</xdr:col>
          <xdr:colOff>539750</xdr:colOff>
          <xdr:row>208</xdr:row>
          <xdr:rowOff>374650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209</xdr:row>
          <xdr:rowOff>38100</xdr:rowOff>
        </xdr:from>
        <xdr:to>
          <xdr:col>17</xdr:col>
          <xdr:colOff>539750</xdr:colOff>
          <xdr:row>209</xdr:row>
          <xdr:rowOff>374650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210</xdr:row>
          <xdr:rowOff>38100</xdr:rowOff>
        </xdr:from>
        <xdr:to>
          <xdr:col>17</xdr:col>
          <xdr:colOff>539750</xdr:colOff>
          <xdr:row>210</xdr:row>
          <xdr:rowOff>374650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211</xdr:row>
          <xdr:rowOff>38100</xdr:rowOff>
        </xdr:from>
        <xdr:to>
          <xdr:col>17</xdr:col>
          <xdr:colOff>539750</xdr:colOff>
          <xdr:row>211</xdr:row>
          <xdr:rowOff>374650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212</xdr:row>
          <xdr:rowOff>38100</xdr:rowOff>
        </xdr:from>
        <xdr:to>
          <xdr:col>17</xdr:col>
          <xdr:colOff>539750</xdr:colOff>
          <xdr:row>212</xdr:row>
          <xdr:rowOff>374650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213</xdr:row>
          <xdr:rowOff>38100</xdr:rowOff>
        </xdr:from>
        <xdr:to>
          <xdr:col>17</xdr:col>
          <xdr:colOff>539750</xdr:colOff>
          <xdr:row>213</xdr:row>
          <xdr:rowOff>374650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214</xdr:row>
          <xdr:rowOff>38100</xdr:rowOff>
        </xdr:from>
        <xdr:to>
          <xdr:col>17</xdr:col>
          <xdr:colOff>539750</xdr:colOff>
          <xdr:row>214</xdr:row>
          <xdr:rowOff>374650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215</xdr:row>
          <xdr:rowOff>38100</xdr:rowOff>
        </xdr:from>
        <xdr:to>
          <xdr:col>17</xdr:col>
          <xdr:colOff>539750</xdr:colOff>
          <xdr:row>215</xdr:row>
          <xdr:rowOff>374650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216</xdr:row>
          <xdr:rowOff>38100</xdr:rowOff>
        </xdr:from>
        <xdr:to>
          <xdr:col>17</xdr:col>
          <xdr:colOff>539750</xdr:colOff>
          <xdr:row>216</xdr:row>
          <xdr:rowOff>374650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217</xdr:row>
          <xdr:rowOff>38100</xdr:rowOff>
        </xdr:from>
        <xdr:to>
          <xdr:col>17</xdr:col>
          <xdr:colOff>539750</xdr:colOff>
          <xdr:row>217</xdr:row>
          <xdr:rowOff>374650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218</xdr:row>
          <xdr:rowOff>38100</xdr:rowOff>
        </xdr:from>
        <xdr:to>
          <xdr:col>17</xdr:col>
          <xdr:colOff>539750</xdr:colOff>
          <xdr:row>218</xdr:row>
          <xdr:rowOff>374650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219</xdr:row>
          <xdr:rowOff>38100</xdr:rowOff>
        </xdr:from>
        <xdr:to>
          <xdr:col>17</xdr:col>
          <xdr:colOff>539750</xdr:colOff>
          <xdr:row>219</xdr:row>
          <xdr:rowOff>374650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220</xdr:row>
          <xdr:rowOff>38100</xdr:rowOff>
        </xdr:from>
        <xdr:to>
          <xdr:col>17</xdr:col>
          <xdr:colOff>539750</xdr:colOff>
          <xdr:row>220</xdr:row>
          <xdr:rowOff>374650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221</xdr:row>
          <xdr:rowOff>38100</xdr:rowOff>
        </xdr:from>
        <xdr:to>
          <xdr:col>17</xdr:col>
          <xdr:colOff>539750</xdr:colOff>
          <xdr:row>221</xdr:row>
          <xdr:rowOff>374650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222</xdr:row>
          <xdr:rowOff>38100</xdr:rowOff>
        </xdr:from>
        <xdr:to>
          <xdr:col>17</xdr:col>
          <xdr:colOff>539750</xdr:colOff>
          <xdr:row>222</xdr:row>
          <xdr:rowOff>374650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223</xdr:row>
          <xdr:rowOff>38100</xdr:rowOff>
        </xdr:from>
        <xdr:to>
          <xdr:col>17</xdr:col>
          <xdr:colOff>539750</xdr:colOff>
          <xdr:row>223</xdr:row>
          <xdr:rowOff>374650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224</xdr:row>
          <xdr:rowOff>38100</xdr:rowOff>
        </xdr:from>
        <xdr:to>
          <xdr:col>17</xdr:col>
          <xdr:colOff>539750</xdr:colOff>
          <xdr:row>224</xdr:row>
          <xdr:rowOff>374650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225</xdr:row>
          <xdr:rowOff>38100</xdr:rowOff>
        </xdr:from>
        <xdr:to>
          <xdr:col>17</xdr:col>
          <xdr:colOff>539750</xdr:colOff>
          <xdr:row>225</xdr:row>
          <xdr:rowOff>374650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226</xdr:row>
          <xdr:rowOff>38100</xdr:rowOff>
        </xdr:from>
        <xdr:to>
          <xdr:col>17</xdr:col>
          <xdr:colOff>539750</xdr:colOff>
          <xdr:row>226</xdr:row>
          <xdr:rowOff>374650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227</xdr:row>
          <xdr:rowOff>38100</xdr:rowOff>
        </xdr:from>
        <xdr:to>
          <xdr:col>17</xdr:col>
          <xdr:colOff>539750</xdr:colOff>
          <xdr:row>227</xdr:row>
          <xdr:rowOff>374650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228</xdr:row>
          <xdr:rowOff>38100</xdr:rowOff>
        </xdr:from>
        <xdr:to>
          <xdr:col>17</xdr:col>
          <xdr:colOff>539750</xdr:colOff>
          <xdr:row>228</xdr:row>
          <xdr:rowOff>374650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229</xdr:row>
          <xdr:rowOff>38100</xdr:rowOff>
        </xdr:from>
        <xdr:to>
          <xdr:col>17</xdr:col>
          <xdr:colOff>539750</xdr:colOff>
          <xdr:row>229</xdr:row>
          <xdr:rowOff>374650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230</xdr:row>
          <xdr:rowOff>38100</xdr:rowOff>
        </xdr:from>
        <xdr:to>
          <xdr:col>17</xdr:col>
          <xdr:colOff>539750</xdr:colOff>
          <xdr:row>230</xdr:row>
          <xdr:rowOff>374650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231</xdr:row>
          <xdr:rowOff>38100</xdr:rowOff>
        </xdr:from>
        <xdr:to>
          <xdr:col>17</xdr:col>
          <xdr:colOff>539750</xdr:colOff>
          <xdr:row>231</xdr:row>
          <xdr:rowOff>374650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232</xdr:row>
          <xdr:rowOff>38100</xdr:rowOff>
        </xdr:from>
        <xdr:to>
          <xdr:col>17</xdr:col>
          <xdr:colOff>539750</xdr:colOff>
          <xdr:row>232</xdr:row>
          <xdr:rowOff>374650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233</xdr:row>
          <xdr:rowOff>38100</xdr:rowOff>
        </xdr:from>
        <xdr:to>
          <xdr:col>17</xdr:col>
          <xdr:colOff>539750</xdr:colOff>
          <xdr:row>233</xdr:row>
          <xdr:rowOff>374650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234</xdr:row>
          <xdr:rowOff>38100</xdr:rowOff>
        </xdr:from>
        <xdr:to>
          <xdr:col>17</xdr:col>
          <xdr:colOff>539750</xdr:colOff>
          <xdr:row>234</xdr:row>
          <xdr:rowOff>374650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235</xdr:row>
          <xdr:rowOff>38100</xdr:rowOff>
        </xdr:from>
        <xdr:to>
          <xdr:col>17</xdr:col>
          <xdr:colOff>539750</xdr:colOff>
          <xdr:row>235</xdr:row>
          <xdr:rowOff>374650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236</xdr:row>
          <xdr:rowOff>38100</xdr:rowOff>
        </xdr:from>
        <xdr:to>
          <xdr:col>17</xdr:col>
          <xdr:colOff>539750</xdr:colOff>
          <xdr:row>236</xdr:row>
          <xdr:rowOff>374650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237</xdr:row>
          <xdr:rowOff>38100</xdr:rowOff>
        </xdr:from>
        <xdr:to>
          <xdr:col>17</xdr:col>
          <xdr:colOff>539750</xdr:colOff>
          <xdr:row>237</xdr:row>
          <xdr:rowOff>374650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238</xdr:row>
          <xdr:rowOff>38100</xdr:rowOff>
        </xdr:from>
        <xdr:to>
          <xdr:col>17</xdr:col>
          <xdr:colOff>539750</xdr:colOff>
          <xdr:row>238</xdr:row>
          <xdr:rowOff>374650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239</xdr:row>
          <xdr:rowOff>38100</xdr:rowOff>
        </xdr:from>
        <xdr:to>
          <xdr:col>17</xdr:col>
          <xdr:colOff>539750</xdr:colOff>
          <xdr:row>239</xdr:row>
          <xdr:rowOff>374650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240</xdr:row>
          <xdr:rowOff>38100</xdr:rowOff>
        </xdr:from>
        <xdr:to>
          <xdr:col>17</xdr:col>
          <xdr:colOff>539750</xdr:colOff>
          <xdr:row>240</xdr:row>
          <xdr:rowOff>374650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241</xdr:row>
          <xdr:rowOff>38100</xdr:rowOff>
        </xdr:from>
        <xdr:to>
          <xdr:col>17</xdr:col>
          <xdr:colOff>539750</xdr:colOff>
          <xdr:row>241</xdr:row>
          <xdr:rowOff>374650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242</xdr:row>
          <xdr:rowOff>38100</xdr:rowOff>
        </xdr:from>
        <xdr:to>
          <xdr:col>17</xdr:col>
          <xdr:colOff>539750</xdr:colOff>
          <xdr:row>242</xdr:row>
          <xdr:rowOff>374650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243</xdr:row>
          <xdr:rowOff>38100</xdr:rowOff>
        </xdr:from>
        <xdr:to>
          <xdr:col>17</xdr:col>
          <xdr:colOff>539750</xdr:colOff>
          <xdr:row>243</xdr:row>
          <xdr:rowOff>374650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244</xdr:row>
          <xdr:rowOff>38100</xdr:rowOff>
        </xdr:from>
        <xdr:to>
          <xdr:col>17</xdr:col>
          <xdr:colOff>539750</xdr:colOff>
          <xdr:row>244</xdr:row>
          <xdr:rowOff>374650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245</xdr:row>
          <xdr:rowOff>38100</xdr:rowOff>
        </xdr:from>
        <xdr:to>
          <xdr:col>17</xdr:col>
          <xdr:colOff>539750</xdr:colOff>
          <xdr:row>245</xdr:row>
          <xdr:rowOff>374650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246</xdr:row>
          <xdr:rowOff>38100</xdr:rowOff>
        </xdr:from>
        <xdr:to>
          <xdr:col>17</xdr:col>
          <xdr:colOff>539750</xdr:colOff>
          <xdr:row>246</xdr:row>
          <xdr:rowOff>374650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247</xdr:row>
          <xdr:rowOff>38100</xdr:rowOff>
        </xdr:from>
        <xdr:to>
          <xdr:col>17</xdr:col>
          <xdr:colOff>539750</xdr:colOff>
          <xdr:row>247</xdr:row>
          <xdr:rowOff>374650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248</xdr:row>
          <xdr:rowOff>38100</xdr:rowOff>
        </xdr:from>
        <xdr:to>
          <xdr:col>17</xdr:col>
          <xdr:colOff>539750</xdr:colOff>
          <xdr:row>248</xdr:row>
          <xdr:rowOff>374650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249</xdr:row>
          <xdr:rowOff>38100</xdr:rowOff>
        </xdr:from>
        <xdr:to>
          <xdr:col>17</xdr:col>
          <xdr:colOff>539750</xdr:colOff>
          <xdr:row>249</xdr:row>
          <xdr:rowOff>374650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250</xdr:row>
          <xdr:rowOff>38100</xdr:rowOff>
        </xdr:from>
        <xdr:to>
          <xdr:col>17</xdr:col>
          <xdr:colOff>539750</xdr:colOff>
          <xdr:row>250</xdr:row>
          <xdr:rowOff>374650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251</xdr:row>
          <xdr:rowOff>38100</xdr:rowOff>
        </xdr:from>
        <xdr:to>
          <xdr:col>17</xdr:col>
          <xdr:colOff>539750</xdr:colOff>
          <xdr:row>251</xdr:row>
          <xdr:rowOff>374650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252</xdr:row>
          <xdr:rowOff>38100</xdr:rowOff>
        </xdr:from>
        <xdr:to>
          <xdr:col>17</xdr:col>
          <xdr:colOff>539750</xdr:colOff>
          <xdr:row>252</xdr:row>
          <xdr:rowOff>374650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253</xdr:row>
          <xdr:rowOff>38100</xdr:rowOff>
        </xdr:from>
        <xdr:to>
          <xdr:col>17</xdr:col>
          <xdr:colOff>539750</xdr:colOff>
          <xdr:row>253</xdr:row>
          <xdr:rowOff>374650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254</xdr:row>
          <xdr:rowOff>38100</xdr:rowOff>
        </xdr:from>
        <xdr:to>
          <xdr:col>17</xdr:col>
          <xdr:colOff>539750</xdr:colOff>
          <xdr:row>254</xdr:row>
          <xdr:rowOff>374650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255</xdr:row>
          <xdr:rowOff>38100</xdr:rowOff>
        </xdr:from>
        <xdr:to>
          <xdr:col>17</xdr:col>
          <xdr:colOff>539750</xdr:colOff>
          <xdr:row>255</xdr:row>
          <xdr:rowOff>374650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256</xdr:row>
          <xdr:rowOff>38100</xdr:rowOff>
        </xdr:from>
        <xdr:to>
          <xdr:col>17</xdr:col>
          <xdr:colOff>539750</xdr:colOff>
          <xdr:row>256</xdr:row>
          <xdr:rowOff>374650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257</xdr:row>
          <xdr:rowOff>38100</xdr:rowOff>
        </xdr:from>
        <xdr:to>
          <xdr:col>17</xdr:col>
          <xdr:colOff>539750</xdr:colOff>
          <xdr:row>257</xdr:row>
          <xdr:rowOff>374650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258</xdr:row>
          <xdr:rowOff>38100</xdr:rowOff>
        </xdr:from>
        <xdr:to>
          <xdr:col>17</xdr:col>
          <xdr:colOff>539750</xdr:colOff>
          <xdr:row>258</xdr:row>
          <xdr:rowOff>374650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259</xdr:row>
          <xdr:rowOff>38100</xdr:rowOff>
        </xdr:from>
        <xdr:to>
          <xdr:col>17</xdr:col>
          <xdr:colOff>539750</xdr:colOff>
          <xdr:row>259</xdr:row>
          <xdr:rowOff>374650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260</xdr:row>
          <xdr:rowOff>38100</xdr:rowOff>
        </xdr:from>
        <xdr:to>
          <xdr:col>17</xdr:col>
          <xdr:colOff>539750</xdr:colOff>
          <xdr:row>260</xdr:row>
          <xdr:rowOff>374650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261</xdr:row>
          <xdr:rowOff>38100</xdr:rowOff>
        </xdr:from>
        <xdr:to>
          <xdr:col>17</xdr:col>
          <xdr:colOff>539750</xdr:colOff>
          <xdr:row>261</xdr:row>
          <xdr:rowOff>374650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262</xdr:row>
          <xdr:rowOff>38100</xdr:rowOff>
        </xdr:from>
        <xdr:to>
          <xdr:col>17</xdr:col>
          <xdr:colOff>539750</xdr:colOff>
          <xdr:row>262</xdr:row>
          <xdr:rowOff>374650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263</xdr:row>
          <xdr:rowOff>38100</xdr:rowOff>
        </xdr:from>
        <xdr:to>
          <xdr:col>17</xdr:col>
          <xdr:colOff>539750</xdr:colOff>
          <xdr:row>263</xdr:row>
          <xdr:rowOff>374650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264</xdr:row>
          <xdr:rowOff>38100</xdr:rowOff>
        </xdr:from>
        <xdr:to>
          <xdr:col>17</xdr:col>
          <xdr:colOff>539750</xdr:colOff>
          <xdr:row>264</xdr:row>
          <xdr:rowOff>374650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265</xdr:row>
          <xdr:rowOff>38100</xdr:rowOff>
        </xdr:from>
        <xdr:to>
          <xdr:col>17</xdr:col>
          <xdr:colOff>539750</xdr:colOff>
          <xdr:row>265</xdr:row>
          <xdr:rowOff>374650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266</xdr:row>
          <xdr:rowOff>38100</xdr:rowOff>
        </xdr:from>
        <xdr:to>
          <xdr:col>17</xdr:col>
          <xdr:colOff>539750</xdr:colOff>
          <xdr:row>266</xdr:row>
          <xdr:rowOff>374650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267</xdr:row>
          <xdr:rowOff>38100</xdr:rowOff>
        </xdr:from>
        <xdr:to>
          <xdr:col>17</xdr:col>
          <xdr:colOff>539750</xdr:colOff>
          <xdr:row>267</xdr:row>
          <xdr:rowOff>374650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268</xdr:row>
          <xdr:rowOff>38100</xdr:rowOff>
        </xdr:from>
        <xdr:to>
          <xdr:col>17</xdr:col>
          <xdr:colOff>539750</xdr:colOff>
          <xdr:row>268</xdr:row>
          <xdr:rowOff>374650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269</xdr:row>
          <xdr:rowOff>38100</xdr:rowOff>
        </xdr:from>
        <xdr:to>
          <xdr:col>17</xdr:col>
          <xdr:colOff>539750</xdr:colOff>
          <xdr:row>269</xdr:row>
          <xdr:rowOff>374650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270</xdr:row>
          <xdr:rowOff>38100</xdr:rowOff>
        </xdr:from>
        <xdr:to>
          <xdr:col>17</xdr:col>
          <xdr:colOff>539750</xdr:colOff>
          <xdr:row>270</xdr:row>
          <xdr:rowOff>374650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271</xdr:row>
          <xdr:rowOff>38100</xdr:rowOff>
        </xdr:from>
        <xdr:to>
          <xdr:col>17</xdr:col>
          <xdr:colOff>539750</xdr:colOff>
          <xdr:row>271</xdr:row>
          <xdr:rowOff>374650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272</xdr:row>
          <xdr:rowOff>38100</xdr:rowOff>
        </xdr:from>
        <xdr:to>
          <xdr:col>17</xdr:col>
          <xdr:colOff>539750</xdr:colOff>
          <xdr:row>272</xdr:row>
          <xdr:rowOff>374650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273</xdr:row>
          <xdr:rowOff>38100</xdr:rowOff>
        </xdr:from>
        <xdr:to>
          <xdr:col>17</xdr:col>
          <xdr:colOff>539750</xdr:colOff>
          <xdr:row>273</xdr:row>
          <xdr:rowOff>374650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274</xdr:row>
          <xdr:rowOff>38100</xdr:rowOff>
        </xdr:from>
        <xdr:to>
          <xdr:col>17</xdr:col>
          <xdr:colOff>539750</xdr:colOff>
          <xdr:row>274</xdr:row>
          <xdr:rowOff>374650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275</xdr:row>
          <xdr:rowOff>38100</xdr:rowOff>
        </xdr:from>
        <xdr:to>
          <xdr:col>17</xdr:col>
          <xdr:colOff>539750</xdr:colOff>
          <xdr:row>275</xdr:row>
          <xdr:rowOff>374650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276</xdr:row>
          <xdr:rowOff>38100</xdr:rowOff>
        </xdr:from>
        <xdr:to>
          <xdr:col>17</xdr:col>
          <xdr:colOff>539750</xdr:colOff>
          <xdr:row>276</xdr:row>
          <xdr:rowOff>374650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277</xdr:row>
          <xdr:rowOff>38100</xdr:rowOff>
        </xdr:from>
        <xdr:to>
          <xdr:col>17</xdr:col>
          <xdr:colOff>539750</xdr:colOff>
          <xdr:row>277</xdr:row>
          <xdr:rowOff>374650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278</xdr:row>
          <xdr:rowOff>38100</xdr:rowOff>
        </xdr:from>
        <xdr:to>
          <xdr:col>17</xdr:col>
          <xdr:colOff>539750</xdr:colOff>
          <xdr:row>278</xdr:row>
          <xdr:rowOff>374650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279</xdr:row>
          <xdr:rowOff>38100</xdr:rowOff>
        </xdr:from>
        <xdr:to>
          <xdr:col>17</xdr:col>
          <xdr:colOff>539750</xdr:colOff>
          <xdr:row>279</xdr:row>
          <xdr:rowOff>374650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280</xdr:row>
          <xdr:rowOff>38100</xdr:rowOff>
        </xdr:from>
        <xdr:to>
          <xdr:col>17</xdr:col>
          <xdr:colOff>539750</xdr:colOff>
          <xdr:row>280</xdr:row>
          <xdr:rowOff>374650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281</xdr:row>
          <xdr:rowOff>38100</xdr:rowOff>
        </xdr:from>
        <xdr:to>
          <xdr:col>17</xdr:col>
          <xdr:colOff>539750</xdr:colOff>
          <xdr:row>281</xdr:row>
          <xdr:rowOff>374650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282</xdr:row>
          <xdr:rowOff>38100</xdr:rowOff>
        </xdr:from>
        <xdr:to>
          <xdr:col>17</xdr:col>
          <xdr:colOff>539750</xdr:colOff>
          <xdr:row>282</xdr:row>
          <xdr:rowOff>374650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283</xdr:row>
          <xdr:rowOff>38100</xdr:rowOff>
        </xdr:from>
        <xdr:to>
          <xdr:col>17</xdr:col>
          <xdr:colOff>539750</xdr:colOff>
          <xdr:row>283</xdr:row>
          <xdr:rowOff>374650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284</xdr:row>
          <xdr:rowOff>38100</xdr:rowOff>
        </xdr:from>
        <xdr:to>
          <xdr:col>17</xdr:col>
          <xdr:colOff>539750</xdr:colOff>
          <xdr:row>284</xdr:row>
          <xdr:rowOff>374650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285</xdr:row>
          <xdr:rowOff>38100</xdr:rowOff>
        </xdr:from>
        <xdr:to>
          <xdr:col>17</xdr:col>
          <xdr:colOff>539750</xdr:colOff>
          <xdr:row>285</xdr:row>
          <xdr:rowOff>374650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286</xdr:row>
          <xdr:rowOff>38100</xdr:rowOff>
        </xdr:from>
        <xdr:to>
          <xdr:col>17</xdr:col>
          <xdr:colOff>539750</xdr:colOff>
          <xdr:row>286</xdr:row>
          <xdr:rowOff>374650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287</xdr:row>
          <xdr:rowOff>38100</xdr:rowOff>
        </xdr:from>
        <xdr:to>
          <xdr:col>17</xdr:col>
          <xdr:colOff>539750</xdr:colOff>
          <xdr:row>287</xdr:row>
          <xdr:rowOff>374650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288</xdr:row>
          <xdr:rowOff>38100</xdr:rowOff>
        </xdr:from>
        <xdr:to>
          <xdr:col>17</xdr:col>
          <xdr:colOff>539750</xdr:colOff>
          <xdr:row>288</xdr:row>
          <xdr:rowOff>374650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289</xdr:row>
          <xdr:rowOff>38100</xdr:rowOff>
        </xdr:from>
        <xdr:to>
          <xdr:col>17</xdr:col>
          <xdr:colOff>539750</xdr:colOff>
          <xdr:row>289</xdr:row>
          <xdr:rowOff>374650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290</xdr:row>
          <xdr:rowOff>38100</xdr:rowOff>
        </xdr:from>
        <xdr:to>
          <xdr:col>17</xdr:col>
          <xdr:colOff>539750</xdr:colOff>
          <xdr:row>290</xdr:row>
          <xdr:rowOff>374650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291</xdr:row>
          <xdr:rowOff>38100</xdr:rowOff>
        </xdr:from>
        <xdr:to>
          <xdr:col>17</xdr:col>
          <xdr:colOff>539750</xdr:colOff>
          <xdr:row>291</xdr:row>
          <xdr:rowOff>374650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292</xdr:row>
          <xdr:rowOff>38100</xdr:rowOff>
        </xdr:from>
        <xdr:to>
          <xdr:col>17</xdr:col>
          <xdr:colOff>539750</xdr:colOff>
          <xdr:row>292</xdr:row>
          <xdr:rowOff>374650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293</xdr:row>
          <xdr:rowOff>38100</xdr:rowOff>
        </xdr:from>
        <xdr:to>
          <xdr:col>17</xdr:col>
          <xdr:colOff>539750</xdr:colOff>
          <xdr:row>293</xdr:row>
          <xdr:rowOff>374650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294</xdr:row>
          <xdr:rowOff>38100</xdr:rowOff>
        </xdr:from>
        <xdr:to>
          <xdr:col>17</xdr:col>
          <xdr:colOff>539750</xdr:colOff>
          <xdr:row>294</xdr:row>
          <xdr:rowOff>374650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295</xdr:row>
          <xdr:rowOff>38100</xdr:rowOff>
        </xdr:from>
        <xdr:to>
          <xdr:col>17</xdr:col>
          <xdr:colOff>539750</xdr:colOff>
          <xdr:row>295</xdr:row>
          <xdr:rowOff>374650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296</xdr:row>
          <xdr:rowOff>38100</xdr:rowOff>
        </xdr:from>
        <xdr:to>
          <xdr:col>17</xdr:col>
          <xdr:colOff>539750</xdr:colOff>
          <xdr:row>296</xdr:row>
          <xdr:rowOff>374650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297</xdr:row>
          <xdr:rowOff>38100</xdr:rowOff>
        </xdr:from>
        <xdr:to>
          <xdr:col>17</xdr:col>
          <xdr:colOff>539750</xdr:colOff>
          <xdr:row>297</xdr:row>
          <xdr:rowOff>374650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298</xdr:row>
          <xdr:rowOff>38100</xdr:rowOff>
        </xdr:from>
        <xdr:to>
          <xdr:col>17</xdr:col>
          <xdr:colOff>539750</xdr:colOff>
          <xdr:row>298</xdr:row>
          <xdr:rowOff>374650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299</xdr:row>
          <xdr:rowOff>38100</xdr:rowOff>
        </xdr:from>
        <xdr:to>
          <xdr:col>17</xdr:col>
          <xdr:colOff>539750</xdr:colOff>
          <xdr:row>299</xdr:row>
          <xdr:rowOff>374650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300</xdr:row>
          <xdr:rowOff>38100</xdr:rowOff>
        </xdr:from>
        <xdr:to>
          <xdr:col>17</xdr:col>
          <xdr:colOff>539750</xdr:colOff>
          <xdr:row>300</xdr:row>
          <xdr:rowOff>374650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301</xdr:row>
          <xdr:rowOff>38100</xdr:rowOff>
        </xdr:from>
        <xdr:to>
          <xdr:col>17</xdr:col>
          <xdr:colOff>539750</xdr:colOff>
          <xdr:row>301</xdr:row>
          <xdr:rowOff>374650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302</xdr:row>
          <xdr:rowOff>38100</xdr:rowOff>
        </xdr:from>
        <xdr:to>
          <xdr:col>17</xdr:col>
          <xdr:colOff>539750</xdr:colOff>
          <xdr:row>302</xdr:row>
          <xdr:rowOff>374650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303</xdr:row>
          <xdr:rowOff>38100</xdr:rowOff>
        </xdr:from>
        <xdr:to>
          <xdr:col>17</xdr:col>
          <xdr:colOff>539750</xdr:colOff>
          <xdr:row>303</xdr:row>
          <xdr:rowOff>374650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304</xdr:row>
          <xdr:rowOff>38100</xdr:rowOff>
        </xdr:from>
        <xdr:to>
          <xdr:col>17</xdr:col>
          <xdr:colOff>539750</xdr:colOff>
          <xdr:row>304</xdr:row>
          <xdr:rowOff>374650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305</xdr:row>
          <xdr:rowOff>38100</xdr:rowOff>
        </xdr:from>
        <xdr:to>
          <xdr:col>17</xdr:col>
          <xdr:colOff>539750</xdr:colOff>
          <xdr:row>305</xdr:row>
          <xdr:rowOff>374650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306</xdr:row>
          <xdr:rowOff>38100</xdr:rowOff>
        </xdr:from>
        <xdr:to>
          <xdr:col>17</xdr:col>
          <xdr:colOff>539750</xdr:colOff>
          <xdr:row>306</xdr:row>
          <xdr:rowOff>374650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307</xdr:row>
          <xdr:rowOff>38100</xdr:rowOff>
        </xdr:from>
        <xdr:to>
          <xdr:col>17</xdr:col>
          <xdr:colOff>539750</xdr:colOff>
          <xdr:row>307</xdr:row>
          <xdr:rowOff>374650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308</xdr:row>
          <xdr:rowOff>38100</xdr:rowOff>
        </xdr:from>
        <xdr:to>
          <xdr:col>17</xdr:col>
          <xdr:colOff>539750</xdr:colOff>
          <xdr:row>308</xdr:row>
          <xdr:rowOff>374650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309</xdr:row>
          <xdr:rowOff>38100</xdr:rowOff>
        </xdr:from>
        <xdr:to>
          <xdr:col>17</xdr:col>
          <xdr:colOff>539750</xdr:colOff>
          <xdr:row>309</xdr:row>
          <xdr:rowOff>374650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310</xdr:row>
          <xdr:rowOff>38100</xdr:rowOff>
        </xdr:from>
        <xdr:to>
          <xdr:col>17</xdr:col>
          <xdr:colOff>539750</xdr:colOff>
          <xdr:row>310</xdr:row>
          <xdr:rowOff>374650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311</xdr:row>
          <xdr:rowOff>38100</xdr:rowOff>
        </xdr:from>
        <xdr:to>
          <xdr:col>17</xdr:col>
          <xdr:colOff>539750</xdr:colOff>
          <xdr:row>311</xdr:row>
          <xdr:rowOff>374650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312</xdr:row>
          <xdr:rowOff>38100</xdr:rowOff>
        </xdr:from>
        <xdr:to>
          <xdr:col>17</xdr:col>
          <xdr:colOff>539750</xdr:colOff>
          <xdr:row>312</xdr:row>
          <xdr:rowOff>374650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313</xdr:row>
          <xdr:rowOff>38100</xdr:rowOff>
        </xdr:from>
        <xdr:to>
          <xdr:col>17</xdr:col>
          <xdr:colOff>539750</xdr:colOff>
          <xdr:row>313</xdr:row>
          <xdr:rowOff>374650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314</xdr:row>
          <xdr:rowOff>38100</xdr:rowOff>
        </xdr:from>
        <xdr:to>
          <xdr:col>17</xdr:col>
          <xdr:colOff>539750</xdr:colOff>
          <xdr:row>314</xdr:row>
          <xdr:rowOff>374650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315</xdr:row>
          <xdr:rowOff>38100</xdr:rowOff>
        </xdr:from>
        <xdr:to>
          <xdr:col>17</xdr:col>
          <xdr:colOff>539750</xdr:colOff>
          <xdr:row>315</xdr:row>
          <xdr:rowOff>374650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316</xdr:row>
          <xdr:rowOff>38100</xdr:rowOff>
        </xdr:from>
        <xdr:to>
          <xdr:col>17</xdr:col>
          <xdr:colOff>539750</xdr:colOff>
          <xdr:row>316</xdr:row>
          <xdr:rowOff>374650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317</xdr:row>
          <xdr:rowOff>38100</xdr:rowOff>
        </xdr:from>
        <xdr:to>
          <xdr:col>17</xdr:col>
          <xdr:colOff>539750</xdr:colOff>
          <xdr:row>317</xdr:row>
          <xdr:rowOff>374650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318</xdr:row>
          <xdr:rowOff>38100</xdr:rowOff>
        </xdr:from>
        <xdr:to>
          <xdr:col>17</xdr:col>
          <xdr:colOff>539750</xdr:colOff>
          <xdr:row>318</xdr:row>
          <xdr:rowOff>374650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34</xdr:row>
          <xdr:rowOff>203200</xdr:rowOff>
        </xdr:from>
        <xdr:to>
          <xdr:col>17</xdr:col>
          <xdr:colOff>539750</xdr:colOff>
          <xdr:row>36</xdr:row>
          <xdr:rowOff>44450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37</xdr:row>
          <xdr:rowOff>38100</xdr:rowOff>
        </xdr:from>
        <xdr:to>
          <xdr:col>17</xdr:col>
          <xdr:colOff>539750</xdr:colOff>
          <xdr:row>37</xdr:row>
          <xdr:rowOff>374650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38</xdr:row>
          <xdr:rowOff>38100</xdr:rowOff>
        </xdr:from>
        <xdr:to>
          <xdr:col>17</xdr:col>
          <xdr:colOff>539750</xdr:colOff>
          <xdr:row>38</xdr:row>
          <xdr:rowOff>374650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39</xdr:row>
          <xdr:rowOff>38100</xdr:rowOff>
        </xdr:from>
        <xdr:to>
          <xdr:col>17</xdr:col>
          <xdr:colOff>539750</xdr:colOff>
          <xdr:row>39</xdr:row>
          <xdr:rowOff>374650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50</xdr:row>
          <xdr:rowOff>38100</xdr:rowOff>
        </xdr:from>
        <xdr:to>
          <xdr:col>17</xdr:col>
          <xdr:colOff>539750</xdr:colOff>
          <xdr:row>50</xdr:row>
          <xdr:rowOff>374650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50</xdr:row>
          <xdr:rowOff>38100</xdr:rowOff>
        </xdr:from>
        <xdr:to>
          <xdr:col>17</xdr:col>
          <xdr:colOff>539750</xdr:colOff>
          <xdr:row>50</xdr:row>
          <xdr:rowOff>374650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136</xdr:row>
          <xdr:rowOff>38100</xdr:rowOff>
        </xdr:from>
        <xdr:to>
          <xdr:col>17</xdr:col>
          <xdr:colOff>539750</xdr:colOff>
          <xdr:row>136</xdr:row>
          <xdr:rowOff>374650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136</xdr:row>
          <xdr:rowOff>38100</xdr:rowOff>
        </xdr:from>
        <xdr:to>
          <xdr:col>17</xdr:col>
          <xdr:colOff>539750</xdr:colOff>
          <xdr:row>136</xdr:row>
          <xdr:rowOff>374650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207818</xdr:colOff>
      <xdr:row>23</xdr:row>
      <xdr:rowOff>83127</xdr:rowOff>
    </xdr:from>
    <xdr:to>
      <xdr:col>31</xdr:col>
      <xdr:colOff>83127</xdr:colOff>
      <xdr:row>28</xdr:row>
      <xdr:rowOff>193964</xdr:rowOff>
    </xdr:to>
    <xdr:sp macro="" textlink="">
      <xdr:nvSpPr>
        <xdr:cNvPr id="2" name="テキスト ボックス 1">
          <a:extLst>
            <a:ext uri="{FF2B5EF4-FFF2-40B4-BE49-F238E27FC236}">
              <a16:creationId xmlns:a16="http://schemas.microsoft.com/office/drawing/2014/main" id="{AE75C85C-CE0E-4F31-9EED-F43BC9647CC8}"/>
            </a:ext>
          </a:extLst>
        </xdr:cNvPr>
        <xdr:cNvSpPr txBox="1"/>
      </xdr:nvSpPr>
      <xdr:spPr>
        <a:xfrm>
          <a:off x="11776363" y="2133600"/>
          <a:ext cx="4793673" cy="182880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146050</xdr:colOff>
          <xdr:row>2</xdr:row>
          <xdr:rowOff>31750</xdr:rowOff>
        </xdr:from>
        <xdr:to>
          <xdr:col>38</xdr:col>
          <xdr:colOff>200025</xdr:colOff>
          <xdr:row>3</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80</xdr:col>
      <xdr:colOff>142876</xdr:colOff>
      <xdr:row>2</xdr:row>
      <xdr:rowOff>142875</xdr:rowOff>
    </xdr:from>
    <xdr:to>
      <xdr:col>103</xdr:col>
      <xdr:colOff>111125</xdr:colOff>
      <xdr:row>6</xdr:row>
      <xdr:rowOff>71438</xdr:rowOff>
    </xdr:to>
    <xdr:sp macro="" textlink="">
      <xdr:nvSpPr>
        <xdr:cNvPr id="2" name="テキスト ボックス 1">
          <a:extLst>
            <a:ext uri="{FF2B5EF4-FFF2-40B4-BE49-F238E27FC236}">
              <a16:creationId xmlns:a16="http://schemas.microsoft.com/office/drawing/2014/main" id="{DA9F9FF4-87B1-453B-9840-5FFD22CE294C}"/>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91</xdr:col>
      <xdr:colOff>69273</xdr:colOff>
      <xdr:row>6</xdr:row>
      <xdr:rowOff>207818</xdr:rowOff>
    </xdr:from>
    <xdr:ext cx="184731" cy="264560"/>
    <xdr:sp macro="" textlink="">
      <xdr:nvSpPr>
        <xdr:cNvPr id="3" name="テキスト ボックス 2">
          <a:extLst>
            <a:ext uri="{FF2B5EF4-FFF2-40B4-BE49-F238E27FC236}">
              <a16:creationId xmlns:a16="http://schemas.microsoft.com/office/drawing/2014/main" id="{AD82CBE3-5952-DC15-2738-15E0474CCE66}"/>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DE103424-77E1-3F5B-78F2-79B374A4A97B}"/>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66017/Desktop/R&#65301;&#24180;&#24230;&#23398;&#26657;&#21033;&#29992;&#30003;&#36796;&#19968;&#35239;&#65288;&#21407;&#26412;&#65289;.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766097\Desktop\&#30003;&#35531;&#12501;&#12449;&#12452;&#12523;&#32771;&#26696;\R07%20&#21033;&#29992;&#30003;&#35531;&#12501;&#12449;&#12452;&#12523;&#65288;&#26032;&#65289;.xlsx" TargetMode="External"/><Relationship Id="rId1" Type="http://schemas.openxmlformats.org/officeDocument/2006/relationships/externalLinkPath" Target="/Users/766097/Desktop/&#30003;&#35531;&#12501;&#12449;&#12452;&#12523;&#32771;&#26696;/R07%20&#21033;&#29992;&#30003;&#35531;&#12501;&#12449;&#12452;&#12523;&#65288;&#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校説明会送付校"/>
      <sheetName val="（参照）基デR2"/>
      <sheetName val="☆基本データR3"/>
      <sheetName val="基本データＲ４"/>
      <sheetName val="★決定案"/>
      <sheetName val="貼付用学校名"/>
      <sheetName val="４月"/>
      <sheetName val="５月"/>
      <sheetName val="６月"/>
      <sheetName val="７月"/>
      <sheetName val="８月"/>
      <sheetName val="９月"/>
      <sheetName val="１０月"/>
      <sheetName val="１１月"/>
      <sheetName val="１２月"/>
      <sheetName val="１月"/>
      <sheetName val="２月"/>
      <sheetName val="３月"/>
      <sheetName val="決定通知文書"/>
      <sheetName val="決定通知文書 高等学校部活動用通知"/>
      <sheetName val="決定通知文書 高等学校用"/>
      <sheetName val="決定通知文書 (4月以降受付)"/>
      <sheetName val="決定通知文書 (4月以降・日帰り) "/>
      <sheetName val="非決定通知文書"/>
      <sheetName val="決定通知文書日帰り"/>
      <sheetName val="決定通知文書 (直接入力)"/>
      <sheetName val="封筒宛名印刷"/>
      <sheetName val="封筒大宛名印刷"/>
      <sheetName val="決定通知文書 (4月以降受付) (2)"/>
      <sheetName val="Sheet1"/>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基本情報（入力用）"/>
      <sheetName val="②活動計画01（入力用）"/>
      <sheetName val="②活動計画02（入力用）"/>
      <sheetName val="③宿泊者名簿（入力用）"/>
      <sheetName val="④食事申込書（入力用）"/>
      <sheetName val="宿泊利用許可申請書(入力不可)"/>
      <sheetName val="宿泊利用許可書 "/>
      <sheetName val="宿泊利用許可書（学校用）"/>
      <sheetName val="活動計画書01(入力不可)"/>
      <sheetName val="活動計画書02(入力不可) "/>
    </sheetNames>
    <sheetDataSet>
      <sheetData sheetId="0"/>
      <sheetData sheetId="1"/>
      <sheetData sheetId="2"/>
      <sheetData sheetId="3"/>
      <sheetData sheetId="4"/>
      <sheetData sheetId="5">
        <row r="31">
          <cell r="J31" t="str">
            <v>令和</v>
          </cell>
        </row>
      </sheetData>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omments" Target="../comments1.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337" Type="http://schemas.openxmlformats.org/officeDocument/2006/relationships/ctrlProp" Target="../ctrlProps/ctrlProp33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ichiei-meal.net/" TargetMode="External"/><Relationship Id="rId6" Type="http://schemas.openxmlformats.org/officeDocument/2006/relationships/comments" Target="../comments2.xml"/><Relationship Id="rId5" Type="http://schemas.openxmlformats.org/officeDocument/2006/relationships/ctrlProp" Target="../ctrlProps/ctrlProp574.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A324"/>
  <sheetViews>
    <sheetView showGridLines="0" tabSelected="1" view="pageBreakPreview" topLeftCell="A18" zoomScale="70" zoomScaleNormal="70" zoomScaleSheetLayoutView="70" workbookViewId="0">
      <selection activeCell="B37" sqref="B37:D37"/>
    </sheetView>
  </sheetViews>
  <sheetFormatPr defaultColWidth="9" defaultRowHeight="13"/>
  <cols>
    <col min="1" max="1" width="4.453125" style="36" customWidth="1"/>
    <col min="2" max="19" width="8.81640625" style="36" customWidth="1"/>
    <col min="20" max="20" width="7.81640625" style="36" customWidth="1"/>
    <col min="21" max="21" width="8.08984375" style="36" customWidth="1"/>
    <col min="22" max="22" width="19.81640625" style="36" hidden="1" customWidth="1"/>
    <col min="23" max="23" width="32.6328125" style="36" hidden="1" customWidth="1"/>
    <col min="24" max="24" width="0" style="36" hidden="1" customWidth="1"/>
    <col min="25" max="16384" width="9" style="36"/>
  </cols>
  <sheetData>
    <row r="1" spans="1:21" ht="24.75" hidden="1" customHeight="1">
      <c r="B1" s="37" t="s">
        <v>49</v>
      </c>
      <c r="C1" s="38" t="s">
        <v>30</v>
      </c>
      <c r="D1" s="38" t="s">
        <v>29</v>
      </c>
      <c r="E1" s="38" t="s">
        <v>28</v>
      </c>
      <c r="F1" s="38" t="s">
        <v>27</v>
      </c>
      <c r="G1" s="38"/>
      <c r="H1" s="39"/>
      <c r="I1" s="38" t="s">
        <v>50</v>
      </c>
      <c r="J1" s="38" t="s">
        <v>30</v>
      </c>
      <c r="K1" s="38" t="s">
        <v>29</v>
      </c>
      <c r="L1" s="38" t="s">
        <v>28</v>
      </c>
      <c r="M1" s="38" t="s">
        <v>27</v>
      </c>
      <c r="N1" s="39"/>
      <c r="O1" s="36" t="s">
        <v>53</v>
      </c>
      <c r="R1" s="39"/>
      <c r="S1" s="39"/>
      <c r="T1" s="39"/>
    </row>
    <row r="2" spans="1:21" ht="24.75" hidden="1" customHeight="1">
      <c r="B2" s="40" t="s">
        <v>47</v>
      </c>
      <c r="C2" s="38">
        <f>COUNTIF(F$37:F$319,1)</f>
        <v>0</v>
      </c>
      <c r="D2" s="38">
        <f>COUNTIF(G$37:G$319,1)</f>
        <v>0</v>
      </c>
      <c r="E2" s="38">
        <f>COUNTIF(H$37:H$319,1)</f>
        <v>0</v>
      </c>
      <c r="F2" s="38">
        <f>COUNTIF(I$37:I$319,1)</f>
        <v>0</v>
      </c>
      <c r="G2" s="38"/>
      <c r="H2" s="270" t="s">
        <v>161</v>
      </c>
      <c r="I2" s="38" t="s">
        <v>51</v>
      </c>
      <c r="J2" s="38">
        <f>COUNTIFS($E$37:$E$319,"男",F$37:F$319,"=1")</f>
        <v>0</v>
      </c>
      <c r="K2" s="38">
        <f>COUNTIFS($E$37:$E$319,"男",G$37:G$319,"=1")</f>
        <v>0</v>
      </c>
      <c r="L2" s="38">
        <f>COUNTIFS($E$37:$E$319,"男",H$37:H$319,"=1")</f>
        <v>0</v>
      </c>
      <c r="M2" s="38">
        <f>COUNTIFS($E$37:$E$319,"男",I$37:I$319,"=1")</f>
        <v>0</v>
      </c>
      <c r="N2" s="39"/>
      <c r="O2" s="37">
        <f>COUNTIF(T37:T319,TRUE)</f>
        <v>0</v>
      </c>
      <c r="R2" s="39"/>
      <c r="S2" s="39"/>
      <c r="T2" s="39"/>
    </row>
    <row r="3" spans="1:21" ht="24.75" hidden="1" customHeight="1">
      <c r="A3" s="39"/>
      <c r="B3" s="40" t="s">
        <v>155</v>
      </c>
      <c r="C3" s="38">
        <f>COUNTIF(F$37:F$319,2)</f>
        <v>0</v>
      </c>
      <c r="D3" s="38">
        <f>COUNTIF(G$37:G$319,2)</f>
        <v>0</v>
      </c>
      <c r="E3" s="38">
        <f>COUNTIF(H$37:H$319,2)</f>
        <v>0</v>
      </c>
      <c r="F3" s="38">
        <f>COUNTIF(I$37:I$319,2)</f>
        <v>0</v>
      </c>
      <c r="G3" s="38"/>
      <c r="H3" s="270"/>
      <c r="I3" s="41" t="s">
        <v>52</v>
      </c>
      <c r="J3" s="41">
        <f>COUNTIFS($E$37:$E$319,"女",F$37:F$319,"=1")</f>
        <v>0</v>
      </c>
      <c r="K3" s="41">
        <f>COUNTIFS($E$37:$E$319,"女",G$37:G$319,"=1")</f>
        <v>0</v>
      </c>
      <c r="L3" s="41">
        <f>COUNTIFS($E$37:$E$319,"女",H$37:H$319,"=1")</f>
        <v>0</v>
      </c>
      <c r="M3" s="41">
        <f>COUNTIFS($E$37:$E$319,"女",I$37:I$319,"=1")</f>
        <v>0</v>
      </c>
      <c r="N3" s="42"/>
      <c r="O3" s="42"/>
      <c r="P3" s="42"/>
      <c r="Q3" s="42"/>
      <c r="R3" s="42"/>
      <c r="S3" s="42"/>
      <c r="T3" s="42"/>
    </row>
    <row r="4" spans="1:21" ht="24.75" hidden="1" customHeight="1">
      <c r="A4" s="38"/>
      <c r="B4" s="40" t="s">
        <v>156</v>
      </c>
      <c r="C4" s="38">
        <f>COUNTIF(F$37:F$319,3)</f>
        <v>0</v>
      </c>
      <c r="D4" s="38">
        <f>COUNTIF(G$37:G$319,3)</f>
        <v>0</v>
      </c>
      <c r="E4" s="38">
        <f>COUNTIF(H$37:H$319,3)</f>
        <v>0</v>
      </c>
      <c r="F4" s="38">
        <f>COUNTIF(I$37:I$319,3)</f>
        <v>0</v>
      </c>
      <c r="G4" s="38"/>
      <c r="H4" s="271" t="s">
        <v>162</v>
      </c>
      <c r="I4" s="38" t="s">
        <v>51</v>
      </c>
      <c r="J4" s="38">
        <f>COUNTIFS($E$37:$E$319,"男",F$37:F$319,"=2")</f>
        <v>0</v>
      </c>
      <c r="K4" s="38">
        <f>COUNTIFS($E$37:$E$319,"男",G$37:G$319,"=2")</f>
        <v>0</v>
      </c>
      <c r="L4" s="38">
        <f>COUNTIFS($E$37:$E$319,"男",H$37:H$319,"=2")</f>
        <v>0</v>
      </c>
      <c r="M4" s="38">
        <f>COUNTIFS($E$37:$E$319,"男",I$37:I$319,"=2")</f>
        <v>0</v>
      </c>
      <c r="N4" s="41"/>
      <c r="O4" s="41"/>
      <c r="P4" s="41"/>
      <c r="Q4" s="41"/>
      <c r="R4" s="41"/>
      <c r="S4" s="41"/>
      <c r="T4" s="41"/>
    </row>
    <row r="5" spans="1:21" ht="24.75" hidden="1" customHeight="1">
      <c r="A5" s="43"/>
      <c r="B5" s="40" t="s">
        <v>48</v>
      </c>
      <c r="C5" s="38">
        <f>COUNTIF(F$37:F$319,4)</f>
        <v>0</v>
      </c>
      <c r="D5" s="38">
        <f>COUNTIF(G$37:G$319,4)</f>
        <v>0</v>
      </c>
      <c r="E5" s="38">
        <f>COUNTIF(H$37:H$319,4)</f>
        <v>0</v>
      </c>
      <c r="F5" s="38">
        <f>COUNTIF(I$37:I$319,4)</f>
        <v>0</v>
      </c>
      <c r="G5" s="38"/>
      <c r="H5" s="271"/>
      <c r="I5" s="41" t="s">
        <v>52</v>
      </c>
      <c r="J5" s="41">
        <f>COUNTIFS($E$37:$E$319,"女",F$37:F$319,"=2")</f>
        <v>0</v>
      </c>
      <c r="K5" s="41">
        <f>COUNTIFS($E$37:$E$319,"女",G$37:G$319,"=2")</f>
        <v>0</v>
      </c>
      <c r="L5" s="41">
        <f>COUNTIFS($E$37:$E$319,"女",H$37:H$319,"=2")</f>
        <v>0</v>
      </c>
      <c r="M5" s="41">
        <f>COUNTIFS($E$37:$E$319,"女",I$37:I$319,"=2")</f>
        <v>0</v>
      </c>
      <c r="N5" s="43"/>
      <c r="O5" s="43"/>
      <c r="P5" s="43"/>
    </row>
    <row r="6" spans="1:21" s="39" customFormat="1" ht="24.75" hidden="1" customHeight="1">
      <c r="B6" s="40" t="s">
        <v>159</v>
      </c>
      <c r="C6" s="38">
        <f>COUNTIF(F$37:F$319,5)</f>
        <v>0</v>
      </c>
      <c r="D6" s="38">
        <f>COUNTIF(G$37:G$319,5)</f>
        <v>0</v>
      </c>
      <c r="E6" s="38">
        <f>COUNTIF(H$37:H$319,5)</f>
        <v>0</v>
      </c>
      <c r="F6" s="38">
        <f>COUNTIF(I$37:I$319,5)</f>
        <v>0</v>
      </c>
      <c r="G6" s="38"/>
      <c r="H6" s="270" t="s">
        <v>163</v>
      </c>
      <c r="I6" s="38" t="s">
        <v>51</v>
      </c>
      <c r="J6" s="38">
        <f>COUNTIFS($E$37:$E$319,"男",F$37:F$319,"=3")</f>
        <v>0</v>
      </c>
      <c r="K6" s="38">
        <f>COUNTIFS($E$37:$E$319,"男",G$37:G$319,"=3")</f>
        <v>0</v>
      </c>
      <c r="L6" s="38">
        <f>COUNTIFS($E$37:$E$319,"男",H$37:H$319,"=3")</f>
        <v>0</v>
      </c>
      <c r="M6" s="38">
        <f>COUNTIFS($E$37:$E$319,"男",I$37:I$319,"=3")</f>
        <v>0</v>
      </c>
    </row>
    <row r="7" spans="1:21" s="39" customFormat="1" ht="24.75" hidden="1" customHeight="1">
      <c r="B7" s="40" t="s">
        <v>157</v>
      </c>
      <c r="C7" s="38">
        <f>COUNTIF(F$37:F$319,6)</f>
        <v>0</v>
      </c>
      <c r="D7" s="38">
        <f>COUNTIF(G$37:G$319,6)</f>
        <v>0</v>
      </c>
      <c r="E7" s="38">
        <f>COUNTIF(H$37:H$319,6)</f>
        <v>0</v>
      </c>
      <c r="F7" s="38">
        <f>COUNTIF(I$37:I$319,6)</f>
        <v>0</v>
      </c>
      <c r="G7" s="38"/>
      <c r="H7" s="270"/>
      <c r="I7" s="41" t="s">
        <v>52</v>
      </c>
      <c r="J7" s="41">
        <f>COUNTIFS($E$37:$E$319,"女",F$37:F$319,"=3")</f>
        <v>0</v>
      </c>
      <c r="K7" s="41">
        <f>COUNTIFS($E$37:$E$319,"女",G$37:G$319,"=3")</f>
        <v>0</v>
      </c>
      <c r="L7" s="41">
        <f>COUNTIFS($E$37:$E$319,"女",H$37:H$319,"=3")</f>
        <v>0</v>
      </c>
      <c r="M7" s="41">
        <f>COUNTIFS($E$37:$E$319,"女",I$37:I$319,"=3")</f>
        <v>0</v>
      </c>
    </row>
    <row r="8" spans="1:21" s="39" customFormat="1" ht="24.75" hidden="1" customHeight="1">
      <c r="B8" s="40" t="s">
        <v>46</v>
      </c>
      <c r="C8" s="38">
        <f>COUNTIF(F$37:F$319,7)</f>
        <v>0</v>
      </c>
      <c r="D8" s="38">
        <f>COUNTIF(G$37:G$319,7)</f>
        <v>0</v>
      </c>
      <c r="E8" s="38">
        <f>COUNTIF(H$37:H$319,7)</f>
        <v>0</v>
      </c>
      <c r="F8" s="38">
        <f>COUNTIF(I$37:I$319,7)</f>
        <v>0</v>
      </c>
      <c r="G8" s="38"/>
      <c r="H8" s="270" t="s">
        <v>164</v>
      </c>
      <c r="I8" s="38" t="s">
        <v>51</v>
      </c>
      <c r="J8" s="38">
        <f>COUNTIFS($E$37:$E$319,"男",F$37:F$319,"=4")</f>
        <v>0</v>
      </c>
      <c r="K8" s="38">
        <f>COUNTIFS($E$37:$E$319,"男",G$37:G$319,"=4")</f>
        <v>0</v>
      </c>
      <c r="L8" s="38">
        <f>COUNTIFS($E$37:$E$319,"男",H$37:H$319,"=4")</f>
        <v>0</v>
      </c>
      <c r="M8" s="38">
        <f>COUNTIFS($E$37:$E$319,"男",I$37:I$319,"=4")</f>
        <v>0</v>
      </c>
    </row>
    <row r="9" spans="1:21" s="39" customFormat="1" ht="24.75" hidden="1" customHeight="1">
      <c r="A9" s="38"/>
      <c r="B9" s="166" t="s">
        <v>54</v>
      </c>
      <c r="C9" s="167">
        <f>SUM(C2:C7)</f>
        <v>0</v>
      </c>
      <c r="D9" s="167">
        <f>SUM(D2:D7)</f>
        <v>0</v>
      </c>
      <c r="E9" s="167">
        <f>SUM(E2:E7)</f>
        <v>0</v>
      </c>
      <c r="F9" s="167">
        <f>SUM(F2:F7)</f>
        <v>0</v>
      </c>
      <c r="G9" s="38"/>
      <c r="H9" s="270"/>
      <c r="I9" s="41" t="s">
        <v>52</v>
      </c>
      <c r="J9" s="41">
        <f>COUNTIFS($E$37:$E$319,"女",F$37:F$319,"=4")</f>
        <v>0</v>
      </c>
      <c r="K9" s="41">
        <f>COUNTIFS($E$37:$E$319,"女",G$37:G$319,"=4")</f>
        <v>0</v>
      </c>
      <c r="L9" s="41">
        <f>COUNTIFS($E$37:$E$319,"女",H$37:H$319,"=4")</f>
        <v>0</v>
      </c>
      <c r="M9" s="41">
        <f>COUNTIFS($E$37:$E$319,"女",I$37:I$319,"=4")</f>
        <v>0</v>
      </c>
      <c r="N9" s="38"/>
      <c r="O9" s="38"/>
      <c r="P9" s="38"/>
      <c r="Q9" s="38"/>
      <c r="R9" s="38"/>
      <c r="S9" s="38"/>
      <c r="T9" s="38"/>
    </row>
    <row r="10" spans="1:21" s="39" customFormat="1" ht="24.75" hidden="1" customHeight="1">
      <c r="A10" s="38"/>
      <c r="C10" s="38"/>
      <c r="D10" s="38"/>
      <c r="E10" s="38"/>
      <c r="F10" s="38"/>
      <c r="G10" s="38"/>
      <c r="H10" s="270" t="s">
        <v>159</v>
      </c>
      <c r="I10" s="38" t="s">
        <v>51</v>
      </c>
      <c r="J10" s="38">
        <f>COUNTIFS($E$37:$E$319,"男",F$37:F$319,"=5")</f>
        <v>0</v>
      </c>
      <c r="K10" s="38">
        <f>COUNTIFS($E$37:$E$319,"男",G$37:G$319,"=5")</f>
        <v>0</v>
      </c>
      <c r="L10" s="38">
        <f>COUNTIFS($E$37:$E$319,"男",H$37:H$319,"=5")</f>
        <v>0</v>
      </c>
      <c r="M10" s="38">
        <f>COUNTIFS($E$37:$E$319,"男",I$37:I$319,"=5")</f>
        <v>0</v>
      </c>
      <c r="N10" s="38"/>
      <c r="O10" s="38"/>
      <c r="P10" s="38"/>
      <c r="Q10" s="38"/>
      <c r="R10" s="38"/>
      <c r="S10" s="38"/>
      <c r="T10" s="38"/>
    </row>
    <row r="11" spans="1:21" s="39" customFormat="1" ht="24.75" hidden="1" customHeight="1">
      <c r="A11" s="38"/>
      <c r="C11" s="38"/>
      <c r="D11" s="38"/>
      <c r="E11" s="38"/>
      <c r="F11" s="38"/>
      <c r="G11" s="38"/>
      <c r="H11" s="270"/>
      <c r="I11" s="41" t="s">
        <v>52</v>
      </c>
      <c r="J11" s="41">
        <f>COUNTIFS($E$37:$E$319,"女",F$37:F$319,"=5")</f>
        <v>0</v>
      </c>
      <c r="K11" s="41">
        <f>COUNTIFS($E$37:$E$319,"女",G$37:G$319,"=5")</f>
        <v>0</v>
      </c>
      <c r="L11" s="41">
        <f>COUNTIFS($E$37:$E$319,"女",H$37:H$319,"=5")</f>
        <v>0</v>
      </c>
      <c r="M11" s="41">
        <f>COUNTIFS($E$37:$E$319,"女",I$37:I$319,"=5")</f>
        <v>0</v>
      </c>
      <c r="N11" s="38"/>
      <c r="O11" s="38"/>
      <c r="P11" s="38"/>
      <c r="Q11" s="38"/>
      <c r="R11" s="38"/>
      <c r="S11" s="38"/>
      <c r="T11" s="38"/>
    </row>
    <row r="12" spans="1:21" s="39" customFormat="1" ht="24.75" hidden="1" customHeight="1">
      <c r="A12" s="38"/>
      <c r="C12" s="38"/>
      <c r="D12" s="38"/>
      <c r="E12" s="38"/>
      <c r="F12" s="38"/>
      <c r="G12" s="38"/>
      <c r="H12" s="270" t="s">
        <v>157</v>
      </c>
      <c r="I12" s="38" t="s">
        <v>51</v>
      </c>
      <c r="J12" s="38">
        <f>COUNTIFS($E$37:$E$319,"男",F$37:F$319,"=6")</f>
        <v>0</v>
      </c>
      <c r="K12" s="38">
        <f>COUNTIFS($E$37:$E$319,"男",G$37:G$319,"=6")</f>
        <v>0</v>
      </c>
      <c r="L12" s="38">
        <f>COUNTIFS($E$37:$E$319,"男",H$37:H$319,"=6")</f>
        <v>0</v>
      </c>
      <c r="M12" s="38">
        <f>COUNTIFS($E$37:$E$319,"男",I$37:I$319,"=6")</f>
        <v>0</v>
      </c>
      <c r="N12" s="38"/>
      <c r="O12" s="38"/>
      <c r="P12" s="38"/>
      <c r="Q12" s="38"/>
      <c r="R12" s="38"/>
      <c r="S12" s="38"/>
      <c r="T12" s="38"/>
    </row>
    <row r="13" spans="1:21" s="39" customFormat="1" ht="24.75" hidden="1" customHeight="1">
      <c r="A13" s="38"/>
      <c r="C13" s="38"/>
      <c r="D13" s="38"/>
      <c r="E13" s="38"/>
      <c r="F13" s="38"/>
      <c r="G13" s="38"/>
      <c r="H13" s="270"/>
      <c r="I13" s="41" t="s">
        <v>52</v>
      </c>
      <c r="J13" s="41">
        <f>COUNTIFS($E$37:$E$319,"女",F$37:F$319,"=6")</f>
        <v>0</v>
      </c>
      <c r="K13" s="41">
        <f>COUNTIFS($E$37:$E$319,"女",G$37:G$319,"=6")</f>
        <v>0</v>
      </c>
      <c r="L13" s="41">
        <f>COUNTIFS($E$37:$E$319,"女",H$37:H$319,"=6")</f>
        <v>0</v>
      </c>
      <c r="M13" s="41">
        <f>COUNTIFS($E$37:$E$319,"女",I$37:I$319,"=6")</f>
        <v>0</v>
      </c>
      <c r="N13" s="38"/>
      <c r="O13" s="38"/>
      <c r="P13" s="38"/>
      <c r="Q13" s="38"/>
      <c r="R13" s="38"/>
      <c r="S13" s="38"/>
      <c r="T13" s="38"/>
    </row>
    <row r="14" spans="1:21" s="39" customFormat="1" ht="24.75" hidden="1" customHeight="1">
      <c r="A14" s="38"/>
      <c r="C14" s="38"/>
      <c r="D14" s="38"/>
      <c r="E14" s="38"/>
      <c r="F14" s="38"/>
      <c r="G14" s="38"/>
      <c r="H14" s="270" t="s">
        <v>46</v>
      </c>
      <c r="I14" s="38" t="s">
        <v>51</v>
      </c>
      <c r="J14" s="38">
        <f>COUNTIFS($E$37:$E$319,"男",F$37:F$319,"=7")</f>
        <v>0</v>
      </c>
      <c r="K14" s="38">
        <f>COUNTIFS($E$37:$E$319,"男",G$37:G$319,"=7")</f>
        <v>0</v>
      </c>
      <c r="L14" s="38">
        <f>COUNTIFS($E$37:$E$319,"男",H$37:H$319,"=7")</f>
        <v>0</v>
      </c>
      <c r="M14" s="38">
        <f>COUNTIFS($E$37:$E$319,"男",I$37:I$319,"=7")</f>
        <v>0</v>
      </c>
      <c r="N14" s="38"/>
      <c r="O14" s="38"/>
      <c r="P14" s="38"/>
      <c r="Q14" s="38"/>
      <c r="R14" s="38"/>
      <c r="S14" s="38"/>
      <c r="T14" s="38"/>
    </row>
    <row r="15" spans="1:21" s="39" customFormat="1" ht="24.75" hidden="1" customHeight="1">
      <c r="A15" s="38"/>
      <c r="B15" s="38"/>
      <c r="C15" s="38"/>
      <c r="D15" s="38"/>
      <c r="E15" s="38"/>
      <c r="F15" s="38"/>
      <c r="G15" s="38"/>
      <c r="H15" s="270"/>
      <c r="I15" s="41" t="s">
        <v>52</v>
      </c>
      <c r="J15" s="41">
        <f>COUNTIFS($E$37:$E$319,"女",F$37:F$319,"=7")</f>
        <v>0</v>
      </c>
      <c r="K15" s="41">
        <f>COUNTIFS($E$37:$E$319,"女",G$37:G$319,"=7")</f>
        <v>0</v>
      </c>
      <c r="L15" s="41">
        <f>COUNTIFS($E$37:$E$319,"女",H$37:H$319,"=7")</f>
        <v>0</v>
      </c>
      <c r="M15" s="41">
        <f>COUNTIFS($E$37:$E$319,"女",I$37:I$319,"=7")</f>
        <v>0</v>
      </c>
      <c r="N15" s="38"/>
      <c r="O15" s="38"/>
      <c r="P15" s="38"/>
      <c r="Q15" s="38"/>
      <c r="R15" s="38"/>
      <c r="S15" s="38"/>
      <c r="T15" s="38"/>
      <c r="U15" s="38"/>
    </row>
    <row r="16" spans="1:21" s="39" customFormat="1" ht="24.75" hidden="1" customHeight="1">
      <c r="A16" s="38"/>
      <c r="B16" s="38"/>
      <c r="C16" s="38"/>
      <c r="D16" s="38"/>
      <c r="E16" s="38"/>
      <c r="F16" s="38"/>
      <c r="G16" s="38"/>
      <c r="H16" s="269" t="s">
        <v>165</v>
      </c>
      <c r="I16" s="168" t="s">
        <v>166</v>
      </c>
      <c r="J16" s="168">
        <f>COUNTIFS($E$37:$E$319,"男",F$37:F$319,"&lt;7")</f>
        <v>0</v>
      </c>
      <c r="K16" s="167">
        <f>COUNTIFS($E$37:$E$319,"男",G$37:G$319,"&lt;7")</f>
        <v>0</v>
      </c>
      <c r="L16" s="167">
        <f>COUNTIFS($E$37:$E$319,"男",H$37:H$319,"&lt;7")</f>
        <v>0</v>
      </c>
      <c r="M16" s="167">
        <f>COUNTIFS($E$37:$E$319,"男",I$37:I$319,"&lt;7")</f>
        <v>0</v>
      </c>
      <c r="N16" s="38"/>
      <c r="O16" s="38"/>
      <c r="P16" s="38"/>
      <c r="Q16" s="38"/>
      <c r="R16" s="38"/>
      <c r="S16" s="38"/>
      <c r="T16" s="38"/>
      <c r="U16" s="38"/>
    </row>
    <row r="17" spans="1:27" s="39" customFormat="1" ht="24.75" hidden="1" customHeight="1">
      <c r="A17" s="38"/>
      <c r="B17" s="38"/>
      <c r="C17" s="38"/>
      <c r="D17" s="38"/>
      <c r="E17" s="38"/>
      <c r="F17" s="38"/>
      <c r="G17" s="38"/>
      <c r="H17" s="269"/>
      <c r="I17" s="167" t="s">
        <v>167</v>
      </c>
      <c r="J17" s="167">
        <f>COUNTIFS($E$37:$E$319,"女",F$37:F$319,"&lt;7")</f>
        <v>0</v>
      </c>
      <c r="K17" s="168">
        <f>COUNTIFS($E$37:$E$319,"女",G$37:G$319,"&lt;7")</f>
        <v>0</v>
      </c>
      <c r="L17" s="168">
        <f>COUNTIFS($E$37:$E$319,"女",H$37:H$319,"&lt;7")</f>
        <v>0</v>
      </c>
      <c r="M17" s="168">
        <f>COUNTIFS($E$37:$E$319,"女",I$37:I$319,"&lt;7")</f>
        <v>0</v>
      </c>
      <c r="N17" s="38"/>
      <c r="O17" s="38"/>
      <c r="P17" s="38"/>
      <c r="Q17" s="38"/>
      <c r="R17" s="38"/>
      <c r="S17" s="38"/>
      <c r="T17" s="38"/>
    </row>
    <row r="18" spans="1:27" ht="24.75" customHeight="1">
      <c r="A18" s="340" t="s">
        <v>85</v>
      </c>
      <c r="B18" s="340"/>
      <c r="C18" s="340"/>
      <c r="D18" s="340"/>
      <c r="E18" s="340"/>
      <c r="F18" s="340"/>
      <c r="G18" s="340"/>
      <c r="H18" s="340"/>
      <c r="I18" s="340"/>
      <c r="J18" s="340"/>
      <c r="K18" s="340"/>
      <c r="L18" s="340"/>
      <c r="M18" s="340"/>
      <c r="N18" s="340"/>
      <c r="O18" s="340"/>
      <c r="P18" s="43"/>
      <c r="R18" s="180" t="s">
        <v>260</v>
      </c>
      <c r="S18" s="207"/>
    </row>
    <row r="19" spans="1:27" s="39" customFormat="1" ht="24.75" customHeight="1">
      <c r="A19" s="341" t="s">
        <v>42</v>
      </c>
      <c r="B19" s="341"/>
      <c r="C19" s="341"/>
      <c r="D19" s="341" t="s">
        <v>41</v>
      </c>
      <c r="E19" s="341"/>
      <c r="F19" s="341"/>
      <c r="G19" s="341" t="s">
        <v>40</v>
      </c>
      <c r="H19" s="341"/>
      <c r="I19" s="341"/>
      <c r="J19" s="341" t="s">
        <v>39</v>
      </c>
      <c r="K19" s="341"/>
      <c r="L19" s="341"/>
      <c r="M19" s="44"/>
      <c r="N19" s="45"/>
      <c r="O19" s="45"/>
    </row>
    <row r="20" spans="1:27" ht="31.25" customHeight="1">
      <c r="A20" s="348" t="s">
        <v>38</v>
      </c>
      <c r="B20" s="348"/>
      <c r="C20" s="348"/>
      <c r="D20" s="348"/>
      <c r="E20" s="348"/>
      <c r="F20" s="348"/>
      <c r="G20" s="46"/>
      <c r="H20" s="279"/>
      <c r="I20" s="279"/>
      <c r="J20" s="279"/>
      <c r="K20" s="279"/>
      <c r="L20" s="47"/>
      <c r="M20" s="277"/>
      <c r="N20" s="278"/>
      <c r="O20" s="46"/>
      <c r="V20" s="342"/>
      <c r="W20" s="344"/>
      <c r="X20" s="344"/>
      <c r="Y20" s="344"/>
    </row>
    <row r="21" spans="1:27" ht="31.4" customHeight="1">
      <c r="A21" s="348"/>
      <c r="B21" s="348"/>
      <c r="C21" s="348"/>
      <c r="D21" s="348"/>
      <c r="E21" s="348"/>
      <c r="F21" s="348"/>
      <c r="G21" s="46"/>
      <c r="H21" s="279"/>
      <c r="I21" s="279"/>
      <c r="J21" s="279"/>
      <c r="K21" s="279"/>
      <c r="L21" s="47"/>
      <c r="M21" s="278"/>
      <c r="N21" s="278"/>
      <c r="O21" s="46"/>
      <c r="P21" s="276">
        <f ca="1">TODAY()</f>
        <v>45818</v>
      </c>
      <c r="Q21" s="276"/>
      <c r="R21" s="276"/>
      <c r="S21" s="120" t="s">
        <v>37</v>
      </c>
      <c r="V21" s="343"/>
      <c r="W21" s="344"/>
      <c r="X21" s="344"/>
      <c r="Y21" s="344"/>
    </row>
    <row r="22" spans="1:27" ht="13.5" thickBot="1"/>
    <row r="23" spans="1:27" ht="34.5" customHeight="1">
      <c r="A23" s="295" t="s">
        <v>262</v>
      </c>
      <c r="B23" s="296"/>
      <c r="C23" s="296"/>
      <c r="D23" s="296"/>
      <c r="E23" s="296"/>
      <c r="F23" s="296"/>
      <c r="G23" s="296"/>
      <c r="H23" s="296"/>
      <c r="I23" s="296"/>
      <c r="J23" s="296"/>
      <c r="K23" s="297"/>
      <c r="L23" s="292" t="s">
        <v>149</v>
      </c>
      <c r="M23" s="289"/>
      <c r="N23" s="286" t="s">
        <v>150</v>
      </c>
      <c r="O23" s="181" t="s">
        <v>59</v>
      </c>
      <c r="P23" s="177"/>
      <c r="Q23" s="183" t="s">
        <v>57</v>
      </c>
      <c r="R23" s="178"/>
      <c r="S23" s="185" t="s">
        <v>58</v>
      </c>
      <c r="T23" s="48"/>
      <c r="U23" s="48"/>
      <c r="V23" s="222" t="e">
        <f>DATE(M23,P23,R23)</f>
        <v>#NUM!</v>
      </c>
      <c r="W23" s="40" t="e">
        <f>_xlfn.CONCAT(O23,P23,Q23,S23,T23,U23,V23)</f>
        <v>#NUM!</v>
      </c>
      <c r="X23" s="222" t="e">
        <f>W23</f>
        <v>#NUM!</v>
      </c>
      <c r="Y23" s="40"/>
      <c r="Z23" s="40"/>
    </row>
    <row r="24" spans="1:27" ht="34.5" customHeight="1" thickBot="1">
      <c r="A24" s="298"/>
      <c r="B24" s="299"/>
      <c r="C24" s="299"/>
      <c r="D24" s="299"/>
      <c r="E24" s="299"/>
      <c r="F24" s="299"/>
      <c r="G24" s="299"/>
      <c r="H24" s="299"/>
      <c r="I24" s="299"/>
      <c r="J24" s="299"/>
      <c r="K24" s="300"/>
      <c r="L24" s="293"/>
      <c r="M24" s="290"/>
      <c r="N24" s="287"/>
      <c r="O24" s="182" t="s">
        <v>60</v>
      </c>
      <c r="P24" s="34"/>
      <c r="Q24" s="184" t="s">
        <v>57</v>
      </c>
      <c r="R24" s="35"/>
      <c r="S24" s="186" t="s">
        <v>58</v>
      </c>
      <c r="T24" s="48"/>
      <c r="U24" s="48"/>
      <c r="V24" s="40" t="str">
        <f>_xlfn.CONCAT(L23,M23,N23,P24,Q24,R24,S24)</f>
        <v>令和年月日</v>
      </c>
      <c r="W24" s="40" t="str">
        <f>_xlfn.CONCAT(O23,P23,Q23,S24,T24,U24,V24)</f>
        <v>1泊目月日令和年月日</v>
      </c>
      <c r="X24" s="40"/>
      <c r="Y24" s="40"/>
      <c r="Z24" s="40"/>
    </row>
    <row r="25" spans="1:27" ht="34.5" customHeight="1">
      <c r="A25" s="301" t="s">
        <v>151</v>
      </c>
      <c r="B25" s="302"/>
      <c r="C25" s="302"/>
      <c r="D25" s="255"/>
      <c r="E25" s="256"/>
      <c r="F25" s="256"/>
      <c r="G25" s="257"/>
      <c r="H25" s="187" t="s">
        <v>152</v>
      </c>
      <c r="I25" s="261" t="s">
        <v>270</v>
      </c>
      <c r="J25" s="262"/>
      <c r="K25" s="263"/>
      <c r="L25" s="294"/>
      <c r="M25" s="291"/>
      <c r="N25" s="288"/>
      <c r="O25" s="182" t="s">
        <v>61</v>
      </c>
      <c r="P25" s="34"/>
      <c r="Q25" s="184" t="s">
        <v>57</v>
      </c>
      <c r="R25" s="35"/>
      <c r="S25" s="186" t="s">
        <v>58</v>
      </c>
      <c r="T25" s="48"/>
      <c r="U25" s="48"/>
      <c r="V25" s="40" t="str">
        <f>_xlfn.CONCAT(L23,M23,N23,P25,Q25,R25,S25)</f>
        <v>令和年月日</v>
      </c>
      <c r="W25" s="40" t="str">
        <f>_xlfn.CONCAT(O23,P23,Q23,S25,T25,U25,V25)</f>
        <v>1泊目月日令和年月日</v>
      </c>
      <c r="X25" s="40"/>
      <c r="Y25" s="40"/>
      <c r="Z25" s="40"/>
    </row>
    <row r="26" spans="1:27" ht="12" customHeight="1">
      <c r="A26" s="258" t="s">
        <v>266</v>
      </c>
      <c r="B26" s="259"/>
      <c r="C26" s="260"/>
      <c r="D26" s="264"/>
      <c r="E26" s="265"/>
      <c r="F26" s="265"/>
      <c r="G26" s="266"/>
      <c r="H26" s="243" t="s">
        <v>197</v>
      </c>
      <c r="I26" s="272"/>
      <c r="J26" s="273"/>
      <c r="K26" s="273"/>
      <c r="L26" s="237" t="s">
        <v>254</v>
      </c>
      <c r="M26" s="239"/>
      <c r="N26" s="241" t="s">
        <v>264</v>
      </c>
      <c r="O26" s="243" t="s">
        <v>62</v>
      </c>
      <c r="P26" s="239"/>
      <c r="Q26" s="245" t="s">
        <v>57</v>
      </c>
      <c r="R26" s="239"/>
      <c r="S26" s="247" t="s">
        <v>58</v>
      </c>
      <c r="T26" s="49"/>
      <c r="U26" s="49"/>
      <c r="V26" s="134">
        <f>DATE(M23+118,P26,R26)</f>
        <v>43069</v>
      </c>
      <c r="W26" s="223">
        <f>V26</f>
        <v>43069</v>
      </c>
      <c r="X26" s="224" t="str">
        <f>TEXT(V26,"(aaa)")</f>
        <v>(木)</v>
      </c>
      <c r="Y26" s="40"/>
      <c r="Z26" s="40"/>
      <c r="AA26" s="40"/>
    </row>
    <row r="27" spans="1:27" ht="22.5" customHeight="1" thickBot="1">
      <c r="A27" s="249" t="s">
        <v>267</v>
      </c>
      <c r="B27" s="250"/>
      <c r="C27" s="251"/>
      <c r="D27" s="252"/>
      <c r="E27" s="253"/>
      <c r="F27" s="253"/>
      <c r="G27" s="254"/>
      <c r="H27" s="244"/>
      <c r="I27" s="274"/>
      <c r="J27" s="275"/>
      <c r="K27" s="275"/>
      <c r="L27" s="238"/>
      <c r="M27" s="240"/>
      <c r="N27" s="242"/>
      <c r="O27" s="244"/>
      <c r="P27" s="240"/>
      <c r="Q27" s="246"/>
      <c r="R27" s="240"/>
      <c r="S27" s="248"/>
      <c r="T27" s="49"/>
      <c r="U27" s="49"/>
      <c r="V27" s="134"/>
      <c r="W27" s="223"/>
      <c r="X27" s="224"/>
      <c r="Y27" s="40"/>
      <c r="Z27" s="40"/>
      <c r="AA27" s="40"/>
    </row>
    <row r="28" spans="1:27" s="158" customFormat="1" ht="34.5" customHeight="1">
      <c r="A28" s="280" t="s">
        <v>252</v>
      </c>
      <c r="B28" s="281"/>
      <c r="C28" s="282"/>
      <c r="D28" s="353"/>
      <c r="E28" s="354"/>
      <c r="F28" s="354"/>
      <c r="G28" s="355"/>
      <c r="H28" s="188" t="s">
        <v>263</v>
      </c>
      <c r="I28" s="356"/>
      <c r="J28" s="357"/>
      <c r="K28" s="357"/>
      <c r="L28" s="357"/>
      <c r="M28" s="357"/>
      <c r="N28" s="357"/>
      <c r="O28" s="357"/>
      <c r="P28" s="357"/>
      <c r="Q28" s="357"/>
      <c r="R28" s="357"/>
      <c r="S28" s="358"/>
      <c r="T28" s="157"/>
      <c r="V28" s="121"/>
      <c r="W28" s="121"/>
      <c r="X28" s="121"/>
      <c r="Y28" s="121"/>
    </row>
    <row r="29" spans="1:27" s="158" customFormat="1" ht="34.5" customHeight="1" thickBot="1">
      <c r="A29" s="249" t="s">
        <v>253</v>
      </c>
      <c r="B29" s="250"/>
      <c r="C29" s="251"/>
      <c r="D29" s="359"/>
      <c r="E29" s="360"/>
      <c r="F29" s="360"/>
      <c r="G29" s="360"/>
      <c r="H29" s="267" t="s">
        <v>259</v>
      </c>
      <c r="I29" s="268"/>
      <c r="J29" s="268"/>
      <c r="K29" s="367"/>
      <c r="L29" s="368"/>
      <c r="M29" s="368"/>
      <c r="N29" s="368"/>
      <c r="O29" s="368"/>
      <c r="P29" s="368"/>
      <c r="Q29" s="368"/>
      <c r="R29" s="368"/>
      <c r="S29" s="369"/>
      <c r="T29" s="157"/>
      <c r="V29" s="121"/>
      <c r="W29" s="121"/>
      <c r="X29" s="121"/>
      <c r="Y29" s="121"/>
    </row>
    <row r="30" spans="1:27" ht="13.5" thickBot="1">
      <c r="S30" s="179"/>
    </row>
    <row r="31" spans="1:27" ht="34.5" customHeight="1" thickBot="1">
      <c r="A31" s="317" t="s">
        <v>36</v>
      </c>
      <c r="B31" s="318"/>
      <c r="C31" s="318"/>
      <c r="D31" s="189" t="s">
        <v>168</v>
      </c>
      <c r="E31" s="352">
        <f>COUNTIF(E37:E319,"男")</f>
        <v>0</v>
      </c>
      <c r="F31" s="352"/>
      <c r="G31" s="190" t="s">
        <v>55</v>
      </c>
      <c r="H31" s="191" t="s">
        <v>47</v>
      </c>
      <c r="I31" s="335">
        <f>COUNTIF(V37:V319,1)</f>
        <v>0</v>
      </c>
      <c r="J31" s="335"/>
      <c r="K31" s="192" t="s">
        <v>55</v>
      </c>
      <c r="L31" s="193" t="s">
        <v>154</v>
      </c>
      <c r="M31" s="335">
        <f>SUM(COUNTIF(V37:V319,2),COUNTIF(V37:V319,3))</f>
        <v>0</v>
      </c>
      <c r="N31" s="335"/>
      <c r="O31" s="192" t="s">
        <v>55</v>
      </c>
      <c r="P31" s="194" t="s">
        <v>48</v>
      </c>
      <c r="Q31" s="315">
        <f>COUNTIF(V37:V319,4)</f>
        <v>0</v>
      </c>
      <c r="R31" s="315"/>
      <c r="S31" s="195" t="s">
        <v>55</v>
      </c>
      <c r="T31" s="50"/>
      <c r="U31" s="51"/>
    </row>
    <row r="32" spans="1:27" ht="34.5" customHeight="1" thickTop="1" thickBot="1">
      <c r="A32" s="319"/>
      <c r="B32" s="246"/>
      <c r="C32" s="246"/>
      <c r="D32" s="189" t="s">
        <v>52</v>
      </c>
      <c r="E32" s="352">
        <f>COUNTIF(E37:E319,"女")</f>
        <v>0</v>
      </c>
      <c r="F32" s="352"/>
      <c r="G32" s="190" t="s">
        <v>55</v>
      </c>
      <c r="H32" s="196" t="s">
        <v>46</v>
      </c>
      <c r="I32" s="335">
        <f>COUNTIF(V37:V319,7)</f>
        <v>0</v>
      </c>
      <c r="J32" s="335"/>
      <c r="K32" s="192" t="s">
        <v>55</v>
      </c>
      <c r="L32" s="197" t="s">
        <v>160</v>
      </c>
      <c r="M32" s="336">
        <f>SUM(COUNTIF(V37:V319,5),COUNTIF(V37:V319,6))</f>
        <v>0</v>
      </c>
      <c r="N32" s="336"/>
      <c r="O32" s="198" t="s">
        <v>55</v>
      </c>
      <c r="P32" s="199" t="s">
        <v>56</v>
      </c>
      <c r="Q32" s="316">
        <f>SUM(I31+M31+Q31+I32+M32)</f>
        <v>0</v>
      </c>
      <c r="R32" s="316"/>
      <c r="S32" s="200" t="s">
        <v>55</v>
      </c>
      <c r="T32" s="50"/>
      <c r="U32" s="51"/>
      <c r="V32" s="36">
        <f>SUM(I32,M32)</f>
        <v>0</v>
      </c>
    </row>
    <row r="34" spans="1:22" ht="18" customHeight="1">
      <c r="A34" s="337" t="s">
        <v>35</v>
      </c>
      <c r="B34" s="349" t="s">
        <v>34</v>
      </c>
      <c r="C34" s="349"/>
      <c r="D34" s="349"/>
      <c r="E34" s="320" t="s">
        <v>33</v>
      </c>
      <c r="F34" s="306" t="s">
        <v>158</v>
      </c>
      <c r="G34" s="307"/>
      <c r="H34" s="307"/>
      <c r="I34" s="308"/>
      <c r="J34" s="312" t="s">
        <v>32</v>
      </c>
      <c r="K34" s="326" t="s">
        <v>45</v>
      </c>
      <c r="L34" s="327"/>
      <c r="M34" s="327"/>
      <c r="N34" s="327"/>
      <c r="O34" s="327"/>
      <c r="P34" s="327"/>
      <c r="Q34" s="328"/>
      <c r="R34" s="201" t="s">
        <v>43</v>
      </c>
      <c r="S34" s="202" t="s">
        <v>31</v>
      </c>
      <c r="T34" s="52"/>
      <c r="U34" s="53"/>
    </row>
    <row r="35" spans="1:22" ht="18" customHeight="1">
      <c r="A35" s="338"/>
      <c r="B35" s="350"/>
      <c r="C35" s="350"/>
      <c r="D35" s="350"/>
      <c r="E35" s="321"/>
      <c r="F35" s="309"/>
      <c r="G35" s="310"/>
      <c r="H35" s="310"/>
      <c r="I35" s="311"/>
      <c r="J35" s="313"/>
      <c r="K35" s="329"/>
      <c r="L35" s="330"/>
      <c r="M35" s="330"/>
      <c r="N35" s="330"/>
      <c r="O35" s="330"/>
      <c r="P35" s="330"/>
      <c r="Q35" s="331"/>
      <c r="R35" s="203" t="s">
        <v>44</v>
      </c>
      <c r="S35" s="370" t="s">
        <v>169</v>
      </c>
      <c r="T35" s="52"/>
      <c r="U35" s="53"/>
    </row>
    <row r="36" spans="1:22" ht="24" customHeight="1" thickBot="1">
      <c r="A36" s="339"/>
      <c r="B36" s="351"/>
      <c r="C36" s="351"/>
      <c r="D36" s="351"/>
      <c r="E36" s="322"/>
      <c r="F36" s="204" t="s">
        <v>30</v>
      </c>
      <c r="G36" s="205" t="s">
        <v>29</v>
      </c>
      <c r="H36" s="205" t="s">
        <v>28</v>
      </c>
      <c r="I36" s="205" t="s">
        <v>27</v>
      </c>
      <c r="J36" s="314"/>
      <c r="K36" s="332"/>
      <c r="L36" s="333"/>
      <c r="M36" s="333"/>
      <c r="N36" s="333"/>
      <c r="O36" s="333"/>
      <c r="P36" s="333"/>
      <c r="Q36" s="334"/>
      <c r="R36" s="206"/>
      <c r="S36" s="371"/>
      <c r="T36" s="53"/>
      <c r="U36" s="53"/>
    </row>
    <row r="37" spans="1:22" s="110" customFormat="1" ht="33.75" customHeight="1" thickTop="1">
      <c r="A37" s="103">
        <v>1</v>
      </c>
      <c r="B37" s="323"/>
      <c r="C37" s="324"/>
      <c r="D37" s="325"/>
      <c r="E37" s="104"/>
      <c r="F37" s="105"/>
      <c r="G37" s="105"/>
      <c r="H37" s="105"/>
      <c r="I37" s="105"/>
      <c r="J37" s="106">
        <f>COUNT(F37:I37)</f>
        <v>0</v>
      </c>
      <c r="K37" s="345"/>
      <c r="L37" s="346"/>
      <c r="M37" s="346"/>
      <c r="N37" s="346"/>
      <c r="O37" s="346"/>
      <c r="P37" s="346"/>
      <c r="Q37" s="347"/>
      <c r="R37" s="104"/>
      <c r="S37" s="104"/>
      <c r="T37" s="107" t="b">
        <v>0</v>
      </c>
      <c r="U37" s="108"/>
      <c r="V37" s="109">
        <f t="shared" ref="V37:V100" si="0">MAX(F37:I37)</f>
        <v>0</v>
      </c>
    </row>
    <row r="38" spans="1:22" s="110" customFormat="1" ht="33.75" customHeight="1">
      <c r="A38" s="111">
        <v>2</v>
      </c>
      <c r="B38" s="303"/>
      <c r="C38" s="304"/>
      <c r="D38" s="305"/>
      <c r="E38" s="104"/>
      <c r="F38" s="112"/>
      <c r="G38" s="112"/>
      <c r="H38" s="112"/>
      <c r="I38" s="112"/>
      <c r="J38" s="113">
        <f t="shared" ref="J38:J101" si="1">COUNT(F38:I38)</f>
        <v>0</v>
      </c>
      <c r="K38" s="283"/>
      <c r="L38" s="284"/>
      <c r="M38" s="284"/>
      <c r="N38" s="284"/>
      <c r="O38" s="284"/>
      <c r="P38" s="284"/>
      <c r="Q38" s="285"/>
      <c r="R38" s="104"/>
      <c r="S38" s="112"/>
      <c r="T38" s="107" t="b">
        <v>0</v>
      </c>
      <c r="U38" s="108"/>
      <c r="V38" s="109">
        <f t="shared" si="0"/>
        <v>0</v>
      </c>
    </row>
    <row r="39" spans="1:22" s="110" customFormat="1" ht="33.75" customHeight="1">
      <c r="A39" s="111">
        <v>3</v>
      </c>
      <c r="B39" s="303"/>
      <c r="C39" s="304"/>
      <c r="D39" s="305"/>
      <c r="E39" s="104"/>
      <c r="F39" s="112"/>
      <c r="G39" s="112"/>
      <c r="H39" s="112"/>
      <c r="I39" s="112"/>
      <c r="J39" s="113">
        <f t="shared" si="1"/>
        <v>0</v>
      </c>
      <c r="K39" s="283"/>
      <c r="L39" s="284"/>
      <c r="M39" s="284"/>
      <c r="N39" s="284"/>
      <c r="O39" s="284"/>
      <c r="P39" s="284"/>
      <c r="Q39" s="285"/>
      <c r="R39" s="104"/>
      <c r="S39" s="112"/>
      <c r="T39" s="107" t="b">
        <v>0</v>
      </c>
      <c r="U39" s="108"/>
      <c r="V39" s="109">
        <f t="shared" si="0"/>
        <v>0</v>
      </c>
    </row>
    <row r="40" spans="1:22" s="110" customFormat="1" ht="33.75" customHeight="1">
      <c r="A40" s="111">
        <v>4</v>
      </c>
      <c r="B40" s="303"/>
      <c r="C40" s="304"/>
      <c r="D40" s="305"/>
      <c r="E40" s="104"/>
      <c r="F40" s="112"/>
      <c r="G40" s="112"/>
      <c r="H40" s="112"/>
      <c r="I40" s="112"/>
      <c r="J40" s="113">
        <f t="shared" si="1"/>
        <v>0</v>
      </c>
      <c r="K40" s="283"/>
      <c r="L40" s="284"/>
      <c r="M40" s="284"/>
      <c r="N40" s="284"/>
      <c r="O40" s="284"/>
      <c r="P40" s="284"/>
      <c r="Q40" s="285"/>
      <c r="R40" s="104"/>
      <c r="S40" s="112"/>
      <c r="T40" s="107" t="b">
        <v>0</v>
      </c>
      <c r="U40" s="108"/>
      <c r="V40" s="109">
        <f t="shared" si="0"/>
        <v>0</v>
      </c>
    </row>
    <row r="41" spans="1:22" s="110" customFormat="1" ht="33.75" customHeight="1">
      <c r="A41" s="111">
        <v>5</v>
      </c>
      <c r="B41" s="303"/>
      <c r="C41" s="304"/>
      <c r="D41" s="305"/>
      <c r="E41" s="104"/>
      <c r="F41" s="112"/>
      <c r="G41" s="112"/>
      <c r="H41" s="112"/>
      <c r="I41" s="112"/>
      <c r="J41" s="113">
        <f t="shared" si="1"/>
        <v>0</v>
      </c>
      <c r="K41" s="283"/>
      <c r="L41" s="284"/>
      <c r="M41" s="284"/>
      <c r="N41" s="284"/>
      <c r="O41" s="284"/>
      <c r="P41" s="284"/>
      <c r="Q41" s="285"/>
      <c r="R41" s="104"/>
      <c r="S41" s="112"/>
      <c r="T41" s="107" t="b">
        <v>0</v>
      </c>
      <c r="U41" s="108"/>
      <c r="V41" s="109">
        <f t="shared" si="0"/>
        <v>0</v>
      </c>
    </row>
    <row r="42" spans="1:22" s="110" customFormat="1" ht="33.75" customHeight="1">
      <c r="A42" s="111">
        <v>6</v>
      </c>
      <c r="B42" s="303"/>
      <c r="C42" s="304"/>
      <c r="D42" s="305"/>
      <c r="E42" s="104"/>
      <c r="F42" s="112"/>
      <c r="G42" s="112"/>
      <c r="H42" s="112"/>
      <c r="I42" s="112"/>
      <c r="J42" s="113">
        <f t="shared" si="1"/>
        <v>0</v>
      </c>
      <c r="K42" s="283"/>
      <c r="L42" s="284"/>
      <c r="M42" s="284"/>
      <c r="N42" s="284"/>
      <c r="O42" s="284"/>
      <c r="P42" s="284"/>
      <c r="Q42" s="285"/>
      <c r="R42" s="104"/>
      <c r="S42" s="112"/>
      <c r="T42" s="107" t="b">
        <v>0</v>
      </c>
      <c r="U42" s="108"/>
      <c r="V42" s="109">
        <f t="shared" si="0"/>
        <v>0</v>
      </c>
    </row>
    <row r="43" spans="1:22" s="110" customFormat="1" ht="33.75" customHeight="1">
      <c r="A43" s="111">
        <v>7</v>
      </c>
      <c r="B43" s="303"/>
      <c r="C43" s="304"/>
      <c r="D43" s="305"/>
      <c r="E43" s="104"/>
      <c r="F43" s="112"/>
      <c r="G43" s="112"/>
      <c r="H43" s="112"/>
      <c r="I43" s="112"/>
      <c r="J43" s="113">
        <f t="shared" si="1"/>
        <v>0</v>
      </c>
      <c r="K43" s="283"/>
      <c r="L43" s="284"/>
      <c r="M43" s="284"/>
      <c r="N43" s="284"/>
      <c r="O43" s="284"/>
      <c r="P43" s="284"/>
      <c r="Q43" s="285"/>
      <c r="R43" s="104"/>
      <c r="S43" s="112"/>
      <c r="T43" s="107" t="b">
        <v>0</v>
      </c>
      <c r="U43" s="108"/>
      <c r="V43" s="109">
        <f t="shared" si="0"/>
        <v>0</v>
      </c>
    </row>
    <row r="44" spans="1:22" s="110" customFormat="1" ht="33.75" customHeight="1">
      <c r="A44" s="111">
        <v>8</v>
      </c>
      <c r="B44" s="303"/>
      <c r="C44" s="304"/>
      <c r="D44" s="305"/>
      <c r="E44" s="104"/>
      <c r="F44" s="112"/>
      <c r="G44" s="112"/>
      <c r="H44" s="112"/>
      <c r="I44" s="112"/>
      <c r="J44" s="113">
        <f t="shared" si="1"/>
        <v>0</v>
      </c>
      <c r="K44" s="283"/>
      <c r="L44" s="284"/>
      <c r="M44" s="284"/>
      <c r="N44" s="284"/>
      <c r="O44" s="284"/>
      <c r="P44" s="284"/>
      <c r="Q44" s="285"/>
      <c r="R44" s="104"/>
      <c r="S44" s="112"/>
      <c r="T44" s="107" t="b">
        <v>0</v>
      </c>
      <c r="U44" s="108"/>
      <c r="V44" s="109">
        <f t="shared" si="0"/>
        <v>0</v>
      </c>
    </row>
    <row r="45" spans="1:22" s="110" customFormat="1" ht="33.75" customHeight="1">
      <c r="A45" s="111">
        <v>9</v>
      </c>
      <c r="B45" s="303"/>
      <c r="C45" s="304"/>
      <c r="D45" s="305"/>
      <c r="E45" s="104"/>
      <c r="F45" s="112"/>
      <c r="G45" s="112"/>
      <c r="H45" s="112"/>
      <c r="I45" s="112"/>
      <c r="J45" s="113">
        <f t="shared" si="1"/>
        <v>0</v>
      </c>
      <c r="K45" s="283"/>
      <c r="L45" s="284"/>
      <c r="M45" s="284"/>
      <c r="N45" s="284"/>
      <c r="O45" s="284"/>
      <c r="P45" s="284"/>
      <c r="Q45" s="285"/>
      <c r="R45" s="104"/>
      <c r="S45" s="112"/>
      <c r="T45" s="107" t="b">
        <v>0</v>
      </c>
      <c r="U45" s="108"/>
      <c r="V45" s="109">
        <f t="shared" si="0"/>
        <v>0</v>
      </c>
    </row>
    <row r="46" spans="1:22" s="110" customFormat="1" ht="33.75" customHeight="1">
      <c r="A46" s="111">
        <v>10</v>
      </c>
      <c r="B46" s="303"/>
      <c r="C46" s="304"/>
      <c r="D46" s="305"/>
      <c r="E46" s="104"/>
      <c r="F46" s="112"/>
      <c r="G46" s="112"/>
      <c r="H46" s="112"/>
      <c r="I46" s="112"/>
      <c r="J46" s="113">
        <f t="shared" si="1"/>
        <v>0</v>
      </c>
      <c r="K46" s="283"/>
      <c r="L46" s="284"/>
      <c r="M46" s="284"/>
      <c r="N46" s="284"/>
      <c r="O46" s="284"/>
      <c r="P46" s="284"/>
      <c r="Q46" s="285"/>
      <c r="R46" s="104"/>
      <c r="S46" s="112"/>
      <c r="T46" s="107" t="b">
        <v>0</v>
      </c>
      <c r="U46" s="108"/>
      <c r="V46" s="109">
        <f t="shared" si="0"/>
        <v>0</v>
      </c>
    </row>
    <row r="47" spans="1:22" s="110" customFormat="1" ht="33.75" customHeight="1">
      <c r="A47" s="111">
        <v>11</v>
      </c>
      <c r="B47" s="303"/>
      <c r="C47" s="304"/>
      <c r="D47" s="305"/>
      <c r="E47" s="104"/>
      <c r="F47" s="112"/>
      <c r="G47" s="112"/>
      <c r="H47" s="112"/>
      <c r="I47" s="112"/>
      <c r="J47" s="113">
        <f t="shared" si="1"/>
        <v>0</v>
      </c>
      <c r="K47" s="283"/>
      <c r="L47" s="284"/>
      <c r="M47" s="284"/>
      <c r="N47" s="284"/>
      <c r="O47" s="284"/>
      <c r="P47" s="284"/>
      <c r="Q47" s="285"/>
      <c r="R47" s="104"/>
      <c r="S47" s="112"/>
      <c r="T47" s="114" t="b">
        <v>0</v>
      </c>
      <c r="U47" s="115"/>
      <c r="V47" s="109">
        <f t="shared" si="0"/>
        <v>0</v>
      </c>
    </row>
    <row r="48" spans="1:22" s="110" customFormat="1" ht="33.75" customHeight="1">
      <c r="A48" s="111">
        <v>12</v>
      </c>
      <c r="B48" s="303"/>
      <c r="C48" s="304"/>
      <c r="D48" s="305"/>
      <c r="E48" s="104"/>
      <c r="F48" s="112"/>
      <c r="G48" s="112"/>
      <c r="H48" s="112"/>
      <c r="I48" s="112"/>
      <c r="J48" s="113">
        <f t="shared" si="1"/>
        <v>0</v>
      </c>
      <c r="K48" s="283"/>
      <c r="L48" s="284"/>
      <c r="M48" s="284"/>
      <c r="N48" s="284"/>
      <c r="O48" s="284"/>
      <c r="P48" s="284"/>
      <c r="Q48" s="285"/>
      <c r="R48" s="104"/>
      <c r="S48" s="112"/>
      <c r="T48" s="114" t="b">
        <v>0</v>
      </c>
      <c r="U48" s="115"/>
      <c r="V48" s="109">
        <f t="shared" si="0"/>
        <v>0</v>
      </c>
    </row>
    <row r="49" spans="1:22" s="110" customFormat="1" ht="33.75" customHeight="1">
      <c r="A49" s="111">
        <v>13</v>
      </c>
      <c r="B49" s="303"/>
      <c r="C49" s="304"/>
      <c r="D49" s="305"/>
      <c r="E49" s="104"/>
      <c r="F49" s="112"/>
      <c r="G49" s="112"/>
      <c r="H49" s="112"/>
      <c r="I49" s="112"/>
      <c r="J49" s="113">
        <f t="shared" si="1"/>
        <v>0</v>
      </c>
      <c r="K49" s="283"/>
      <c r="L49" s="284"/>
      <c r="M49" s="284"/>
      <c r="N49" s="284"/>
      <c r="O49" s="284"/>
      <c r="P49" s="284"/>
      <c r="Q49" s="285"/>
      <c r="R49" s="104"/>
      <c r="S49" s="112"/>
      <c r="T49" s="114" t="b">
        <v>0</v>
      </c>
      <c r="U49" s="115"/>
      <c r="V49" s="109">
        <f t="shared" si="0"/>
        <v>0</v>
      </c>
    </row>
    <row r="50" spans="1:22" s="110" customFormat="1" ht="33.75" customHeight="1">
      <c r="A50" s="111">
        <v>14</v>
      </c>
      <c r="B50" s="303"/>
      <c r="C50" s="304"/>
      <c r="D50" s="305"/>
      <c r="E50" s="104"/>
      <c r="F50" s="112"/>
      <c r="G50" s="112"/>
      <c r="H50" s="112"/>
      <c r="I50" s="112"/>
      <c r="J50" s="113">
        <f t="shared" si="1"/>
        <v>0</v>
      </c>
      <c r="K50" s="283"/>
      <c r="L50" s="284"/>
      <c r="M50" s="284"/>
      <c r="N50" s="284"/>
      <c r="O50" s="284"/>
      <c r="P50" s="284"/>
      <c r="Q50" s="285"/>
      <c r="R50" s="104"/>
      <c r="S50" s="112"/>
      <c r="T50" s="114" t="b">
        <v>0</v>
      </c>
      <c r="U50" s="115"/>
      <c r="V50" s="109">
        <f t="shared" si="0"/>
        <v>0</v>
      </c>
    </row>
    <row r="51" spans="1:22" s="110" customFormat="1" ht="33.75" customHeight="1">
      <c r="A51" s="111">
        <v>15</v>
      </c>
      <c r="B51" s="303"/>
      <c r="C51" s="304"/>
      <c r="D51" s="305"/>
      <c r="E51" s="104"/>
      <c r="F51" s="112"/>
      <c r="G51" s="112"/>
      <c r="H51" s="112"/>
      <c r="I51" s="112"/>
      <c r="J51" s="116">
        <f t="shared" si="1"/>
        <v>0</v>
      </c>
      <c r="K51" s="283"/>
      <c r="L51" s="284"/>
      <c r="M51" s="284"/>
      <c r="N51" s="284"/>
      <c r="O51" s="284"/>
      <c r="P51" s="284"/>
      <c r="Q51" s="285"/>
      <c r="R51" s="104"/>
      <c r="S51" s="112"/>
      <c r="T51" s="114" t="b">
        <v>0</v>
      </c>
      <c r="U51" s="115"/>
      <c r="V51" s="109">
        <f t="shared" si="0"/>
        <v>0</v>
      </c>
    </row>
    <row r="52" spans="1:22" s="110" customFormat="1" ht="33.75" customHeight="1">
      <c r="A52" s="111">
        <v>16</v>
      </c>
      <c r="B52" s="303"/>
      <c r="C52" s="304"/>
      <c r="D52" s="305"/>
      <c r="E52" s="104"/>
      <c r="F52" s="112"/>
      <c r="G52" s="112"/>
      <c r="H52" s="112"/>
      <c r="I52" s="112"/>
      <c r="J52" s="116">
        <f t="shared" si="1"/>
        <v>0</v>
      </c>
      <c r="K52" s="283"/>
      <c r="L52" s="284"/>
      <c r="M52" s="284"/>
      <c r="N52" s="284"/>
      <c r="O52" s="284"/>
      <c r="P52" s="284"/>
      <c r="Q52" s="285"/>
      <c r="R52" s="104"/>
      <c r="S52" s="112"/>
      <c r="T52" s="114" t="b">
        <v>0</v>
      </c>
      <c r="U52" s="115"/>
      <c r="V52" s="109">
        <f t="shared" si="0"/>
        <v>0</v>
      </c>
    </row>
    <row r="53" spans="1:22" s="110" customFormat="1" ht="33.75" customHeight="1">
      <c r="A53" s="111">
        <v>17</v>
      </c>
      <c r="B53" s="303"/>
      <c r="C53" s="304"/>
      <c r="D53" s="305"/>
      <c r="E53" s="104"/>
      <c r="F53" s="112"/>
      <c r="G53" s="112"/>
      <c r="H53" s="112"/>
      <c r="I53" s="112"/>
      <c r="J53" s="116">
        <f t="shared" si="1"/>
        <v>0</v>
      </c>
      <c r="K53" s="283"/>
      <c r="L53" s="284"/>
      <c r="M53" s="284"/>
      <c r="N53" s="284"/>
      <c r="O53" s="284"/>
      <c r="P53" s="284"/>
      <c r="Q53" s="285"/>
      <c r="R53" s="104"/>
      <c r="S53" s="112"/>
      <c r="T53" s="114" t="b">
        <v>0</v>
      </c>
      <c r="U53" s="115"/>
      <c r="V53" s="109">
        <f t="shared" si="0"/>
        <v>0</v>
      </c>
    </row>
    <row r="54" spans="1:22" s="110" customFormat="1" ht="33.75" customHeight="1">
      <c r="A54" s="111">
        <v>18</v>
      </c>
      <c r="B54" s="303"/>
      <c r="C54" s="304"/>
      <c r="D54" s="305"/>
      <c r="E54" s="104"/>
      <c r="F54" s="112"/>
      <c r="G54" s="112"/>
      <c r="H54" s="112"/>
      <c r="I54" s="112"/>
      <c r="J54" s="116">
        <f t="shared" si="1"/>
        <v>0</v>
      </c>
      <c r="K54" s="283"/>
      <c r="L54" s="284"/>
      <c r="M54" s="284"/>
      <c r="N54" s="284"/>
      <c r="O54" s="284"/>
      <c r="P54" s="284"/>
      <c r="Q54" s="285"/>
      <c r="R54" s="104"/>
      <c r="S54" s="112"/>
      <c r="T54" s="114" t="b">
        <v>0</v>
      </c>
      <c r="U54" s="115"/>
      <c r="V54" s="109">
        <f t="shared" si="0"/>
        <v>0</v>
      </c>
    </row>
    <row r="55" spans="1:22" s="110" customFormat="1" ht="33.75" customHeight="1">
      <c r="A55" s="111">
        <v>19</v>
      </c>
      <c r="B55" s="303"/>
      <c r="C55" s="304"/>
      <c r="D55" s="305"/>
      <c r="E55" s="104"/>
      <c r="F55" s="112"/>
      <c r="G55" s="112"/>
      <c r="H55" s="112"/>
      <c r="I55" s="112"/>
      <c r="J55" s="116">
        <f t="shared" si="1"/>
        <v>0</v>
      </c>
      <c r="K55" s="283"/>
      <c r="L55" s="284"/>
      <c r="M55" s="284"/>
      <c r="N55" s="284"/>
      <c r="O55" s="284"/>
      <c r="P55" s="284"/>
      <c r="Q55" s="285"/>
      <c r="R55" s="104"/>
      <c r="S55" s="112"/>
      <c r="T55" s="114" t="b">
        <v>0</v>
      </c>
      <c r="U55" s="115"/>
      <c r="V55" s="109">
        <f t="shared" si="0"/>
        <v>0</v>
      </c>
    </row>
    <row r="56" spans="1:22" s="110" customFormat="1" ht="33.75" customHeight="1">
      <c r="A56" s="111">
        <v>20</v>
      </c>
      <c r="B56" s="303"/>
      <c r="C56" s="304"/>
      <c r="D56" s="305"/>
      <c r="E56" s="104"/>
      <c r="F56" s="112"/>
      <c r="G56" s="112"/>
      <c r="H56" s="112"/>
      <c r="I56" s="112"/>
      <c r="J56" s="116">
        <f t="shared" si="1"/>
        <v>0</v>
      </c>
      <c r="K56" s="283"/>
      <c r="L56" s="284"/>
      <c r="M56" s="284"/>
      <c r="N56" s="284"/>
      <c r="O56" s="284"/>
      <c r="P56" s="284"/>
      <c r="Q56" s="285"/>
      <c r="R56" s="104"/>
      <c r="S56" s="112"/>
      <c r="T56" s="114" t="b">
        <v>0</v>
      </c>
      <c r="U56" s="115"/>
      <c r="V56" s="109">
        <f t="shared" si="0"/>
        <v>0</v>
      </c>
    </row>
    <row r="57" spans="1:22" s="110" customFormat="1" ht="33.75" customHeight="1">
      <c r="A57" s="111">
        <v>21</v>
      </c>
      <c r="B57" s="303"/>
      <c r="C57" s="304"/>
      <c r="D57" s="305"/>
      <c r="E57" s="104"/>
      <c r="F57" s="112"/>
      <c r="G57" s="112"/>
      <c r="H57" s="112"/>
      <c r="I57" s="112"/>
      <c r="J57" s="116">
        <f t="shared" si="1"/>
        <v>0</v>
      </c>
      <c r="K57" s="283"/>
      <c r="L57" s="284"/>
      <c r="M57" s="284"/>
      <c r="N57" s="284"/>
      <c r="O57" s="284"/>
      <c r="P57" s="284"/>
      <c r="Q57" s="285"/>
      <c r="R57" s="104"/>
      <c r="S57" s="112"/>
      <c r="T57" s="114" t="b">
        <v>0</v>
      </c>
      <c r="U57" s="115"/>
      <c r="V57" s="109">
        <f t="shared" si="0"/>
        <v>0</v>
      </c>
    </row>
    <row r="58" spans="1:22" s="110" customFormat="1" ht="33.75" customHeight="1">
      <c r="A58" s="111">
        <v>22</v>
      </c>
      <c r="B58" s="303"/>
      <c r="C58" s="304"/>
      <c r="D58" s="305"/>
      <c r="E58" s="104"/>
      <c r="F58" s="112"/>
      <c r="G58" s="112"/>
      <c r="H58" s="112"/>
      <c r="I58" s="112"/>
      <c r="J58" s="116">
        <f t="shared" si="1"/>
        <v>0</v>
      </c>
      <c r="K58" s="283"/>
      <c r="L58" s="284"/>
      <c r="M58" s="284"/>
      <c r="N58" s="284"/>
      <c r="O58" s="284"/>
      <c r="P58" s="284"/>
      <c r="Q58" s="285"/>
      <c r="R58" s="104"/>
      <c r="S58" s="112"/>
      <c r="T58" s="114" t="b">
        <v>0</v>
      </c>
      <c r="U58" s="115"/>
      <c r="V58" s="109">
        <f t="shared" si="0"/>
        <v>0</v>
      </c>
    </row>
    <row r="59" spans="1:22" s="110" customFormat="1" ht="33.75" customHeight="1">
      <c r="A59" s="111">
        <v>23</v>
      </c>
      <c r="B59" s="303"/>
      <c r="C59" s="304"/>
      <c r="D59" s="305"/>
      <c r="E59" s="104"/>
      <c r="F59" s="112"/>
      <c r="G59" s="112"/>
      <c r="H59" s="112"/>
      <c r="I59" s="112"/>
      <c r="J59" s="116">
        <f t="shared" si="1"/>
        <v>0</v>
      </c>
      <c r="K59" s="283"/>
      <c r="L59" s="284"/>
      <c r="M59" s="284"/>
      <c r="N59" s="284"/>
      <c r="O59" s="284"/>
      <c r="P59" s="284"/>
      <c r="Q59" s="285"/>
      <c r="R59" s="104"/>
      <c r="S59" s="112"/>
      <c r="T59" s="114" t="b">
        <v>0</v>
      </c>
      <c r="U59" s="115"/>
      <c r="V59" s="109">
        <f t="shared" si="0"/>
        <v>0</v>
      </c>
    </row>
    <row r="60" spans="1:22" s="110" customFormat="1" ht="33.75" customHeight="1">
      <c r="A60" s="111">
        <v>24</v>
      </c>
      <c r="B60" s="303"/>
      <c r="C60" s="304"/>
      <c r="D60" s="305"/>
      <c r="E60" s="104"/>
      <c r="F60" s="112"/>
      <c r="G60" s="112"/>
      <c r="H60" s="112"/>
      <c r="I60" s="112"/>
      <c r="J60" s="116">
        <f t="shared" si="1"/>
        <v>0</v>
      </c>
      <c r="K60" s="283"/>
      <c r="L60" s="284"/>
      <c r="M60" s="284"/>
      <c r="N60" s="284"/>
      <c r="O60" s="284"/>
      <c r="P60" s="284"/>
      <c r="Q60" s="285"/>
      <c r="R60" s="104"/>
      <c r="S60" s="112"/>
      <c r="T60" s="114" t="b">
        <v>0</v>
      </c>
      <c r="U60" s="115"/>
      <c r="V60" s="109">
        <f t="shared" si="0"/>
        <v>0</v>
      </c>
    </row>
    <row r="61" spans="1:22" s="110" customFormat="1" ht="33.75" customHeight="1">
      <c r="A61" s="111">
        <v>25</v>
      </c>
      <c r="B61" s="303"/>
      <c r="C61" s="304"/>
      <c r="D61" s="305"/>
      <c r="E61" s="104"/>
      <c r="F61" s="112"/>
      <c r="G61" s="112"/>
      <c r="H61" s="112"/>
      <c r="I61" s="112"/>
      <c r="J61" s="116">
        <f t="shared" si="1"/>
        <v>0</v>
      </c>
      <c r="K61" s="283"/>
      <c r="L61" s="284"/>
      <c r="M61" s="284"/>
      <c r="N61" s="284"/>
      <c r="O61" s="284"/>
      <c r="P61" s="284"/>
      <c r="Q61" s="285"/>
      <c r="R61" s="104"/>
      <c r="S61" s="112"/>
      <c r="T61" s="114" t="b">
        <v>0</v>
      </c>
      <c r="U61" s="115"/>
      <c r="V61" s="109">
        <f t="shared" si="0"/>
        <v>0</v>
      </c>
    </row>
    <row r="62" spans="1:22" s="110" customFormat="1" ht="33.75" customHeight="1">
      <c r="A62" s="111">
        <v>26</v>
      </c>
      <c r="B62" s="303"/>
      <c r="C62" s="304"/>
      <c r="D62" s="305"/>
      <c r="E62" s="104"/>
      <c r="F62" s="112"/>
      <c r="G62" s="112"/>
      <c r="H62" s="112"/>
      <c r="I62" s="112"/>
      <c r="J62" s="116">
        <f t="shared" si="1"/>
        <v>0</v>
      </c>
      <c r="K62" s="283"/>
      <c r="L62" s="284"/>
      <c r="M62" s="284"/>
      <c r="N62" s="284"/>
      <c r="O62" s="284"/>
      <c r="P62" s="284"/>
      <c r="Q62" s="285"/>
      <c r="R62" s="104"/>
      <c r="S62" s="112"/>
      <c r="T62" s="114" t="b">
        <v>0</v>
      </c>
      <c r="U62" s="115"/>
      <c r="V62" s="109">
        <f t="shared" si="0"/>
        <v>0</v>
      </c>
    </row>
    <row r="63" spans="1:22" s="110" customFormat="1" ht="33.75" customHeight="1">
      <c r="A63" s="111">
        <v>27</v>
      </c>
      <c r="B63" s="303"/>
      <c r="C63" s="304"/>
      <c r="D63" s="305"/>
      <c r="E63" s="104"/>
      <c r="F63" s="112"/>
      <c r="G63" s="112"/>
      <c r="H63" s="112"/>
      <c r="I63" s="112"/>
      <c r="J63" s="116">
        <f t="shared" si="1"/>
        <v>0</v>
      </c>
      <c r="K63" s="283"/>
      <c r="L63" s="284"/>
      <c r="M63" s="284"/>
      <c r="N63" s="284"/>
      <c r="O63" s="284"/>
      <c r="P63" s="284"/>
      <c r="Q63" s="285"/>
      <c r="R63" s="104"/>
      <c r="S63" s="112"/>
      <c r="T63" s="114" t="b">
        <v>0</v>
      </c>
      <c r="U63" s="115"/>
      <c r="V63" s="109">
        <f t="shared" si="0"/>
        <v>0</v>
      </c>
    </row>
    <row r="64" spans="1:22" s="110" customFormat="1" ht="33.75" customHeight="1">
      <c r="A64" s="111">
        <v>28</v>
      </c>
      <c r="B64" s="303"/>
      <c r="C64" s="304"/>
      <c r="D64" s="305"/>
      <c r="E64" s="104"/>
      <c r="F64" s="112"/>
      <c r="G64" s="112"/>
      <c r="H64" s="112"/>
      <c r="I64" s="112"/>
      <c r="J64" s="116">
        <f t="shared" si="1"/>
        <v>0</v>
      </c>
      <c r="K64" s="283"/>
      <c r="L64" s="284"/>
      <c r="M64" s="284"/>
      <c r="N64" s="284"/>
      <c r="O64" s="284"/>
      <c r="P64" s="284"/>
      <c r="Q64" s="285"/>
      <c r="R64" s="104"/>
      <c r="S64" s="112"/>
      <c r="T64" s="114" t="b">
        <v>0</v>
      </c>
      <c r="U64" s="115"/>
      <c r="V64" s="109">
        <f t="shared" si="0"/>
        <v>0</v>
      </c>
    </row>
    <row r="65" spans="1:22" s="110" customFormat="1" ht="33.75" customHeight="1">
      <c r="A65" s="111">
        <v>29</v>
      </c>
      <c r="B65" s="303"/>
      <c r="C65" s="304"/>
      <c r="D65" s="305"/>
      <c r="E65" s="104"/>
      <c r="F65" s="112"/>
      <c r="G65" s="112"/>
      <c r="H65" s="112"/>
      <c r="I65" s="112"/>
      <c r="J65" s="116">
        <f t="shared" si="1"/>
        <v>0</v>
      </c>
      <c r="K65" s="283"/>
      <c r="L65" s="284"/>
      <c r="M65" s="284"/>
      <c r="N65" s="284"/>
      <c r="O65" s="284"/>
      <c r="P65" s="284"/>
      <c r="Q65" s="285"/>
      <c r="R65" s="104"/>
      <c r="S65" s="112"/>
      <c r="T65" s="114" t="b">
        <v>0</v>
      </c>
      <c r="U65" s="115"/>
      <c r="V65" s="109">
        <f t="shared" si="0"/>
        <v>0</v>
      </c>
    </row>
    <row r="66" spans="1:22" s="110" customFormat="1" ht="33.75" customHeight="1">
      <c r="A66" s="111">
        <v>30</v>
      </c>
      <c r="B66" s="303"/>
      <c r="C66" s="304"/>
      <c r="D66" s="305"/>
      <c r="E66" s="104"/>
      <c r="F66" s="112"/>
      <c r="G66" s="112"/>
      <c r="H66" s="112"/>
      <c r="I66" s="112"/>
      <c r="J66" s="116">
        <f t="shared" si="1"/>
        <v>0</v>
      </c>
      <c r="K66" s="283"/>
      <c r="L66" s="284"/>
      <c r="M66" s="284"/>
      <c r="N66" s="284"/>
      <c r="O66" s="284"/>
      <c r="P66" s="284"/>
      <c r="Q66" s="285"/>
      <c r="R66" s="104"/>
      <c r="S66" s="112"/>
      <c r="T66" s="114"/>
      <c r="U66" s="115"/>
      <c r="V66" s="109">
        <f t="shared" si="0"/>
        <v>0</v>
      </c>
    </row>
    <row r="67" spans="1:22" s="110" customFormat="1" ht="33.75" customHeight="1">
      <c r="A67" s="111">
        <v>31</v>
      </c>
      <c r="B67" s="303"/>
      <c r="C67" s="304"/>
      <c r="D67" s="305"/>
      <c r="E67" s="104"/>
      <c r="F67" s="112"/>
      <c r="G67" s="112"/>
      <c r="H67" s="112"/>
      <c r="I67" s="112"/>
      <c r="J67" s="116">
        <f t="shared" si="1"/>
        <v>0</v>
      </c>
      <c r="K67" s="283"/>
      <c r="L67" s="284"/>
      <c r="M67" s="284"/>
      <c r="N67" s="284"/>
      <c r="O67" s="284"/>
      <c r="P67" s="284"/>
      <c r="Q67" s="285"/>
      <c r="R67" s="104"/>
      <c r="S67" s="112"/>
      <c r="T67" s="114"/>
      <c r="U67" s="115"/>
      <c r="V67" s="109">
        <f t="shared" si="0"/>
        <v>0</v>
      </c>
    </row>
    <row r="68" spans="1:22" s="110" customFormat="1" ht="33.75" customHeight="1">
      <c r="A68" s="111">
        <v>32</v>
      </c>
      <c r="B68" s="303"/>
      <c r="C68" s="304"/>
      <c r="D68" s="305"/>
      <c r="E68" s="104"/>
      <c r="F68" s="112"/>
      <c r="G68" s="112"/>
      <c r="H68" s="112"/>
      <c r="I68" s="112"/>
      <c r="J68" s="116">
        <f t="shared" si="1"/>
        <v>0</v>
      </c>
      <c r="K68" s="283"/>
      <c r="L68" s="284"/>
      <c r="M68" s="284"/>
      <c r="N68" s="284"/>
      <c r="O68" s="284"/>
      <c r="P68" s="284"/>
      <c r="Q68" s="285"/>
      <c r="R68" s="104"/>
      <c r="S68" s="112"/>
      <c r="T68" s="114"/>
      <c r="U68" s="115"/>
      <c r="V68" s="109">
        <f t="shared" si="0"/>
        <v>0</v>
      </c>
    </row>
    <row r="69" spans="1:22" s="110" customFormat="1" ht="33.75" customHeight="1">
      <c r="A69" s="111">
        <v>33</v>
      </c>
      <c r="B69" s="303"/>
      <c r="C69" s="304"/>
      <c r="D69" s="305"/>
      <c r="E69" s="104"/>
      <c r="F69" s="112"/>
      <c r="G69" s="112"/>
      <c r="H69" s="112"/>
      <c r="I69" s="112"/>
      <c r="J69" s="116">
        <f t="shared" si="1"/>
        <v>0</v>
      </c>
      <c r="K69" s="283"/>
      <c r="L69" s="284"/>
      <c r="M69" s="284"/>
      <c r="N69" s="284"/>
      <c r="O69" s="284"/>
      <c r="P69" s="284"/>
      <c r="Q69" s="285"/>
      <c r="R69" s="104"/>
      <c r="S69" s="112"/>
      <c r="T69" s="114"/>
      <c r="U69" s="115"/>
      <c r="V69" s="109">
        <f t="shared" si="0"/>
        <v>0</v>
      </c>
    </row>
    <row r="70" spans="1:22" s="110" customFormat="1" ht="33.75" customHeight="1">
      <c r="A70" s="111">
        <v>34</v>
      </c>
      <c r="B70" s="303"/>
      <c r="C70" s="304"/>
      <c r="D70" s="305"/>
      <c r="E70" s="104"/>
      <c r="F70" s="112"/>
      <c r="G70" s="112"/>
      <c r="H70" s="112"/>
      <c r="I70" s="112"/>
      <c r="J70" s="116">
        <f t="shared" si="1"/>
        <v>0</v>
      </c>
      <c r="K70" s="283"/>
      <c r="L70" s="284"/>
      <c r="M70" s="284"/>
      <c r="N70" s="284"/>
      <c r="O70" s="284"/>
      <c r="P70" s="284"/>
      <c r="Q70" s="285"/>
      <c r="R70" s="104"/>
      <c r="S70" s="112"/>
      <c r="T70" s="114"/>
      <c r="U70" s="115"/>
      <c r="V70" s="109">
        <f t="shared" si="0"/>
        <v>0</v>
      </c>
    </row>
    <row r="71" spans="1:22" s="110" customFormat="1" ht="33.75" customHeight="1">
      <c r="A71" s="111">
        <v>35</v>
      </c>
      <c r="B71" s="303"/>
      <c r="C71" s="304"/>
      <c r="D71" s="305"/>
      <c r="E71" s="104"/>
      <c r="F71" s="112"/>
      <c r="G71" s="112"/>
      <c r="H71" s="112"/>
      <c r="I71" s="112"/>
      <c r="J71" s="116">
        <f t="shared" si="1"/>
        <v>0</v>
      </c>
      <c r="K71" s="283"/>
      <c r="L71" s="284"/>
      <c r="M71" s="284"/>
      <c r="N71" s="284"/>
      <c r="O71" s="284"/>
      <c r="P71" s="284"/>
      <c r="Q71" s="285"/>
      <c r="R71" s="104"/>
      <c r="S71" s="112"/>
      <c r="T71" s="114"/>
      <c r="U71" s="115"/>
      <c r="V71" s="109">
        <f t="shared" si="0"/>
        <v>0</v>
      </c>
    </row>
    <row r="72" spans="1:22" s="110" customFormat="1" ht="33.75" customHeight="1">
      <c r="A72" s="111">
        <v>36</v>
      </c>
      <c r="B72" s="303"/>
      <c r="C72" s="304"/>
      <c r="D72" s="305"/>
      <c r="E72" s="104"/>
      <c r="F72" s="112"/>
      <c r="G72" s="112"/>
      <c r="H72" s="112"/>
      <c r="I72" s="112"/>
      <c r="J72" s="116">
        <f t="shared" si="1"/>
        <v>0</v>
      </c>
      <c r="K72" s="283"/>
      <c r="L72" s="284"/>
      <c r="M72" s="284"/>
      <c r="N72" s="284"/>
      <c r="O72" s="284"/>
      <c r="P72" s="284"/>
      <c r="Q72" s="285"/>
      <c r="R72" s="104"/>
      <c r="S72" s="112"/>
      <c r="T72" s="114"/>
      <c r="U72" s="115"/>
      <c r="V72" s="109">
        <f t="shared" si="0"/>
        <v>0</v>
      </c>
    </row>
    <row r="73" spans="1:22" s="110" customFormat="1" ht="33.75" customHeight="1">
      <c r="A73" s="111">
        <v>37</v>
      </c>
      <c r="B73" s="303"/>
      <c r="C73" s="304"/>
      <c r="D73" s="305"/>
      <c r="E73" s="104"/>
      <c r="F73" s="112"/>
      <c r="G73" s="112"/>
      <c r="H73" s="112"/>
      <c r="I73" s="112"/>
      <c r="J73" s="116">
        <f t="shared" si="1"/>
        <v>0</v>
      </c>
      <c r="K73" s="283"/>
      <c r="L73" s="284"/>
      <c r="M73" s="284"/>
      <c r="N73" s="284"/>
      <c r="O73" s="284"/>
      <c r="P73" s="284"/>
      <c r="Q73" s="285"/>
      <c r="R73" s="104"/>
      <c r="S73" s="112"/>
      <c r="T73" s="114"/>
      <c r="U73" s="115"/>
      <c r="V73" s="109">
        <f t="shared" si="0"/>
        <v>0</v>
      </c>
    </row>
    <row r="74" spans="1:22" s="110" customFormat="1" ht="33.75" customHeight="1">
      <c r="A74" s="111">
        <v>38</v>
      </c>
      <c r="B74" s="303"/>
      <c r="C74" s="304"/>
      <c r="D74" s="305"/>
      <c r="E74" s="104"/>
      <c r="F74" s="112"/>
      <c r="G74" s="112"/>
      <c r="H74" s="112"/>
      <c r="I74" s="112"/>
      <c r="J74" s="116">
        <f t="shared" si="1"/>
        <v>0</v>
      </c>
      <c r="K74" s="283"/>
      <c r="L74" s="284"/>
      <c r="M74" s="284"/>
      <c r="N74" s="284"/>
      <c r="O74" s="284"/>
      <c r="P74" s="284"/>
      <c r="Q74" s="285"/>
      <c r="R74" s="104"/>
      <c r="S74" s="112"/>
      <c r="T74" s="114"/>
      <c r="U74" s="115"/>
      <c r="V74" s="109">
        <f t="shared" si="0"/>
        <v>0</v>
      </c>
    </row>
    <row r="75" spans="1:22" s="110" customFormat="1" ht="33.75" customHeight="1">
      <c r="A75" s="111">
        <v>39</v>
      </c>
      <c r="B75" s="303"/>
      <c r="C75" s="304"/>
      <c r="D75" s="305"/>
      <c r="E75" s="104"/>
      <c r="F75" s="112"/>
      <c r="G75" s="112"/>
      <c r="H75" s="112"/>
      <c r="I75" s="112"/>
      <c r="J75" s="116">
        <f t="shared" si="1"/>
        <v>0</v>
      </c>
      <c r="K75" s="283"/>
      <c r="L75" s="284"/>
      <c r="M75" s="284"/>
      <c r="N75" s="284"/>
      <c r="O75" s="284"/>
      <c r="P75" s="284"/>
      <c r="Q75" s="285"/>
      <c r="R75" s="104"/>
      <c r="S75" s="112"/>
      <c r="T75" s="114"/>
      <c r="U75" s="115"/>
      <c r="V75" s="109">
        <f t="shared" si="0"/>
        <v>0</v>
      </c>
    </row>
    <row r="76" spans="1:22" s="110" customFormat="1" ht="33.75" customHeight="1">
      <c r="A76" s="111">
        <v>40</v>
      </c>
      <c r="B76" s="303"/>
      <c r="C76" s="304"/>
      <c r="D76" s="305"/>
      <c r="E76" s="104"/>
      <c r="F76" s="112"/>
      <c r="G76" s="112"/>
      <c r="H76" s="112"/>
      <c r="I76" s="112"/>
      <c r="J76" s="116">
        <f t="shared" si="1"/>
        <v>0</v>
      </c>
      <c r="K76" s="283"/>
      <c r="L76" s="284"/>
      <c r="M76" s="284"/>
      <c r="N76" s="284"/>
      <c r="O76" s="284"/>
      <c r="P76" s="284"/>
      <c r="Q76" s="285"/>
      <c r="R76" s="104"/>
      <c r="S76" s="112"/>
      <c r="T76" s="114"/>
      <c r="U76" s="115"/>
      <c r="V76" s="109">
        <f t="shared" si="0"/>
        <v>0</v>
      </c>
    </row>
    <row r="77" spans="1:22" s="110" customFormat="1" ht="33.75" customHeight="1">
      <c r="A77" s="111">
        <v>41</v>
      </c>
      <c r="B77" s="303"/>
      <c r="C77" s="304"/>
      <c r="D77" s="305"/>
      <c r="E77" s="104"/>
      <c r="F77" s="112"/>
      <c r="G77" s="112"/>
      <c r="H77" s="112"/>
      <c r="I77" s="112"/>
      <c r="J77" s="116">
        <f t="shared" si="1"/>
        <v>0</v>
      </c>
      <c r="K77" s="283"/>
      <c r="L77" s="284"/>
      <c r="M77" s="284"/>
      <c r="N77" s="284"/>
      <c r="O77" s="284"/>
      <c r="P77" s="284"/>
      <c r="Q77" s="285"/>
      <c r="R77" s="104"/>
      <c r="S77" s="112"/>
      <c r="T77" s="114"/>
      <c r="U77" s="115"/>
      <c r="V77" s="109">
        <f t="shared" si="0"/>
        <v>0</v>
      </c>
    </row>
    <row r="78" spans="1:22" s="110" customFormat="1" ht="33.75" customHeight="1">
      <c r="A78" s="111">
        <v>42</v>
      </c>
      <c r="B78" s="303"/>
      <c r="C78" s="304"/>
      <c r="D78" s="305"/>
      <c r="E78" s="104"/>
      <c r="F78" s="112"/>
      <c r="G78" s="112"/>
      <c r="H78" s="112"/>
      <c r="I78" s="112"/>
      <c r="J78" s="116">
        <f t="shared" si="1"/>
        <v>0</v>
      </c>
      <c r="K78" s="283"/>
      <c r="L78" s="284"/>
      <c r="M78" s="284"/>
      <c r="N78" s="284"/>
      <c r="O78" s="284"/>
      <c r="P78" s="284"/>
      <c r="Q78" s="285"/>
      <c r="R78" s="104"/>
      <c r="S78" s="112"/>
      <c r="T78" s="114"/>
      <c r="U78" s="115"/>
      <c r="V78" s="109">
        <f t="shared" si="0"/>
        <v>0</v>
      </c>
    </row>
    <row r="79" spans="1:22" s="110" customFormat="1" ht="33.75" customHeight="1">
      <c r="A79" s="111">
        <v>43</v>
      </c>
      <c r="B79" s="303"/>
      <c r="C79" s="304"/>
      <c r="D79" s="305"/>
      <c r="E79" s="104"/>
      <c r="F79" s="112"/>
      <c r="G79" s="112"/>
      <c r="H79" s="112"/>
      <c r="I79" s="112"/>
      <c r="J79" s="116">
        <f t="shared" si="1"/>
        <v>0</v>
      </c>
      <c r="K79" s="283"/>
      <c r="L79" s="284"/>
      <c r="M79" s="284"/>
      <c r="N79" s="284"/>
      <c r="O79" s="284"/>
      <c r="P79" s="284"/>
      <c r="Q79" s="285"/>
      <c r="R79" s="104"/>
      <c r="S79" s="112"/>
      <c r="T79" s="114"/>
      <c r="U79" s="115"/>
      <c r="V79" s="109">
        <f t="shared" si="0"/>
        <v>0</v>
      </c>
    </row>
    <row r="80" spans="1:22" s="110" customFormat="1" ht="33.75" customHeight="1">
      <c r="A80" s="111">
        <v>44</v>
      </c>
      <c r="B80" s="303"/>
      <c r="C80" s="304"/>
      <c r="D80" s="305"/>
      <c r="E80" s="104"/>
      <c r="F80" s="112"/>
      <c r="G80" s="112"/>
      <c r="H80" s="112"/>
      <c r="I80" s="112"/>
      <c r="J80" s="116">
        <f t="shared" si="1"/>
        <v>0</v>
      </c>
      <c r="K80" s="283"/>
      <c r="L80" s="284"/>
      <c r="M80" s="284"/>
      <c r="N80" s="284"/>
      <c r="O80" s="284"/>
      <c r="P80" s="284"/>
      <c r="Q80" s="285"/>
      <c r="R80" s="104"/>
      <c r="S80" s="112"/>
      <c r="T80" s="114"/>
      <c r="U80" s="115"/>
      <c r="V80" s="109">
        <f t="shared" si="0"/>
        <v>0</v>
      </c>
    </row>
    <row r="81" spans="1:22" s="110" customFormat="1" ht="33.75" customHeight="1">
      <c r="A81" s="111">
        <v>45</v>
      </c>
      <c r="B81" s="303"/>
      <c r="C81" s="304"/>
      <c r="D81" s="305"/>
      <c r="E81" s="104"/>
      <c r="F81" s="112"/>
      <c r="G81" s="112"/>
      <c r="H81" s="112"/>
      <c r="I81" s="112"/>
      <c r="J81" s="116">
        <f t="shared" si="1"/>
        <v>0</v>
      </c>
      <c r="K81" s="283"/>
      <c r="L81" s="284"/>
      <c r="M81" s="284"/>
      <c r="N81" s="284"/>
      <c r="O81" s="284"/>
      <c r="P81" s="284"/>
      <c r="Q81" s="285"/>
      <c r="R81" s="104"/>
      <c r="S81" s="112"/>
      <c r="T81" s="114"/>
      <c r="U81" s="115"/>
      <c r="V81" s="109">
        <f t="shared" si="0"/>
        <v>0</v>
      </c>
    </row>
    <row r="82" spans="1:22" s="110" customFormat="1" ht="33.75" customHeight="1">
      <c r="A82" s="111">
        <v>46</v>
      </c>
      <c r="B82" s="303"/>
      <c r="C82" s="304"/>
      <c r="D82" s="305"/>
      <c r="E82" s="104"/>
      <c r="F82" s="112"/>
      <c r="G82" s="112"/>
      <c r="H82" s="112"/>
      <c r="I82" s="112"/>
      <c r="J82" s="116">
        <f t="shared" si="1"/>
        <v>0</v>
      </c>
      <c r="K82" s="283"/>
      <c r="L82" s="284"/>
      <c r="M82" s="284"/>
      <c r="N82" s="284"/>
      <c r="O82" s="284"/>
      <c r="P82" s="284"/>
      <c r="Q82" s="285"/>
      <c r="R82" s="104"/>
      <c r="S82" s="112"/>
      <c r="T82" s="114"/>
      <c r="U82" s="115"/>
      <c r="V82" s="109">
        <f t="shared" si="0"/>
        <v>0</v>
      </c>
    </row>
    <row r="83" spans="1:22" s="110" customFormat="1" ht="33.75" customHeight="1">
      <c r="A83" s="111">
        <v>47</v>
      </c>
      <c r="B83" s="303"/>
      <c r="C83" s="304"/>
      <c r="D83" s="305"/>
      <c r="E83" s="104"/>
      <c r="F83" s="112"/>
      <c r="G83" s="112"/>
      <c r="H83" s="112"/>
      <c r="I83" s="112"/>
      <c r="J83" s="116">
        <f t="shared" si="1"/>
        <v>0</v>
      </c>
      <c r="K83" s="283"/>
      <c r="L83" s="284"/>
      <c r="M83" s="284"/>
      <c r="N83" s="284"/>
      <c r="O83" s="284"/>
      <c r="P83" s="284"/>
      <c r="Q83" s="285"/>
      <c r="R83" s="104"/>
      <c r="S83" s="112"/>
      <c r="T83" s="114"/>
      <c r="U83" s="115"/>
      <c r="V83" s="109">
        <f t="shared" si="0"/>
        <v>0</v>
      </c>
    </row>
    <row r="84" spans="1:22" s="110" customFormat="1" ht="33.75" customHeight="1">
      <c r="A84" s="111">
        <v>48</v>
      </c>
      <c r="B84" s="303"/>
      <c r="C84" s="304"/>
      <c r="D84" s="305"/>
      <c r="E84" s="104"/>
      <c r="F84" s="112"/>
      <c r="G84" s="112"/>
      <c r="H84" s="112"/>
      <c r="I84" s="112"/>
      <c r="J84" s="116">
        <f t="shared" si="1"/>
        <v>0</v>
      </c>
      <c r="K84" s="283"/>
      <c r="L84" s="284"/>
      <c r="M84" s="284"/>
      <c r="N84" s="284"/>
      <c r="O84" s="284"/>
      <c r="P84" s="284"/>
      <c r="Q84" s="285"/>
      <c r="R84" s="104"/>
      <c r="S84" s="112"/>
      <c r="T84" s="114"/>
      <c r="U84" s="115"/>
      <c r="V84" s="109">
        <f t="shared" si="0"/>
        <v>0</v>
      </c>
    </row>
    <row r="85" spans="1:22" s="110" customFormat="1" ht="33.75" customHeight="1">
      <c r="A85" s="111">
        <v>49</v>
      </c>
      <c r="B85" s="303"/>
      <c r="C85" s="304"/>
      <c r="D85" s="305"/>
      <c r="E85" s="104"/>
      <c r="F85" s="112"/>
      <c r="G85" s="112"/>
      <c r="H85" s="112"/>
      <c r="I85" s="112"/>
      <c r="J85" s="116">
        <f t="shared" si="1"/>
        <v>0</v>
      </c>
      <c r="K85" s="283"/>
      <c r="L85" s="284"/>
      <c r="M85" s="284"/>
      <c r="N85" s="284"/>
      <c r="O85" s="284"/>
      <c r="P85" s="284"/>
      <c r="Q85" s="285"/>
      <c r="R85" s="104"/>
      <c r="S85" s="112"/>
      <c r="T85" s="114"/>
      <c r="U85" s="115"/>
      <c r="V85" s="109">
        <f t="shared" si="0"/>
        <v>0</v>
      </c>
    </row>
    <row r="86" spans="1:22" s="110" customFormat="1" ht="33.75" customHeight="1">
      <c r="A86" s="111">
        <v>50</v>
      </c>
      <c r="B86" s="303"/>
      <c r="C86" s="304"/>
      <c r="D86" s="305"/>
      <c r="E86" s="104"/>
      <c r="F86" s="112"/>
      <c r="G86" s="112"/>
      <c r="H86" s="112"/>
      <c r="I86" s="112"/>
      <c r="J86" s="116">
        <f t="shared" si="1"/>
        <v>0</v>
      </c>
      <c r="K86" s="283"/>
      <c r="L86" s="284"/>
      <c r="M86" s="284"/>
      <c r="N86" s="284"/>
      <c r="O86" s="284"/>
      <c r="P86" s="284"/>
      <c r="Q86" s="285"/>
      <c r="R86" s="104"/>
      <c r="S86" s="112"/>
      <c r="T86" s="114"/>
      <c r="U86" s="115"/>
      <c r="V86" s="109">
        <f t="shared" si="0"/>
        <v>0</v>
      </c>
    </row>
    <row r="87" spans="1:22" s="110" customFormat="1" ht="33.75" customHeight="1">
      <c r="A87" s="111">
        <v>51</v>
      </c>
      <c r="B87" s="303"/>
      <c r="C87" s="304"/>
      <c r="D87" s="305"/>
      <c r="E87" s="104"/>
      <c r="F87" s="112"/>
      <c r="G87" s="112"/>
      <c r="H87" s="112"/>
      <c r="I87" s="112"/>
      <c r="J87" s="116">
        <f t="shared" si="1"/>
        <v>0</v>
      </c>
      <c r="K87" s="283"/>
      <c r="L87" s="284"/>
      <c r="M87" s="284"/>
      <c r="N87" s="284"/>
      <c r="O87" s="284"/>
      <c r="P87" s="284"/>
      <c r="Q87" s="285"/>
      <c r="R87" s="104"/>
      <c r="S87" s="112"/>
      <c r="T87" s="114"/>
      <c r="U87" s="115"/>
      <c r="V87" s="109">
        <f t="shared" si="0"/>
        <v>0</v>
      </c>
    </row>
    <row r="88" spans="1:22" s="110" customFormat="1" ht="33.75" customHeight="1">
      <c r="A88" s="111">
        <v>52</v>
      </c>
      <c r="B88" s="303"/>
      <c r="C88" s="304"/>
      <c r="D88" s="305"/>
      <c r="E88" s="104"/>
      <c r="F88" s="112"/>
      <c r="G88" s="112"/>
      <c r="H88" s="112"/>
      <c r="I88" s="112"/>
      <c r="J88" s="116">
        <f t="shared" si="1"/>
        <v>0</v>
      </c>
      <c r="K88" s="283"/>
      <c r="L88" s="284"/>
      <c r="M88" s="284"/>
      <c r="N88" s="284"/>
      <c r="O88" s="284"/>
      <c r="P88" s="284"/>
      <c r="Q88" s="285"/>
      <c r="R88" s="104"/>
      <c r="S88" s="112"/>
      <c r="T88" s="114"/>
      <c r="U88" s="115"/>
      <c r="V88" s="109">
        <f t="shared" si="0"/>
        <v>0</v>
      </c>
    </row>
    <row r="89" spans="1:22" s="110" customFormat="1" ht="33.75" customHeight="1">
      <c r="A89" s="111">
        <v>53</v>
      </c>
      <c r="B89" s="303"/>
      <c r="C89" s="304"/>
      <c r="D89" s="305"/>
      <c r="E89" s="104"/>
      <c r="F89" s="112"/>
      <c r="G89" s="112"/>
      <c r="H89" s="112"/>
      <c r="I89" s="112"/>
      <c r="J89" s="116">
        <f t="shared" si="1"/>
        <v>0</v>
      </c>
      <c r="K89" s="283"/>
      <c r="L89" s="284"/>
      <c r="M89" s="284"/>
      <c r="N89" s="284"/>
      <c r="O89" s="284"/>
      <c r="P89" s="284"/>
      <c r="Q89" s="285"/>
      <c r="R89" s="104"/>
      <c r="S89" s="112"/>
      <c r="T89" s="114"/>
      <c r="U89" s="115"/>
      <c r="V89" s="109">
        <f t="shared" si="0"/>
        <v>0</v>
      </c>
    </row>
    <row r="90" spans="1:22" s="110" customFormat="1" ht="33.75" customHeight="1">
      <c r="A90" s="111">
        <v>54</v>
      </c>
      <c r="B90" s="303"/>
      <c r="C90" s="304"/>
      <c r="D90" s="305"/>
      <c r="E90" s="104"/>
      <c r="F90" s="112"/>
      <c r="G90" s="112"/>
      <c r="H90" s="112"/>
      <c r="I90" s="112"/>
      <c r="J90" s="116">
        <f t="shared" si="1"/>
        <v>0</v>
      </c>
      <c r="K90" s="283"/>
      <c r="L90" s="284"/>
      <c r="M90" s="284"/>
      <c r="N90" s="284"/>
      <c r="O90" s="284"/>
      <c r="P90" s="284"/>
      <c r="Q90" s="285"/>
      <c r="R90" s="104"/>
      <c r="S90" s="112"/>
      <c r="T90" s="114"/>
      <c r="U90" s="115"/>
      <c r="V90" s="109">
        <f t="shared" si="0"/>
        <v>0</v>
      </c>
    </row>
    <row r="91" spans="1:22" s="110" customFormat="1" ht="33.75" customHeight="1">
      <c r="A91" s="111">
        <v>55</v>
      </c>
      <c r="B91" s="303"/>
      <c r="C91" s="304"/>
      <c r="D91" s="305"/>
      <c r="E91" s="104"/>
      <c r="F91" s="112"/>
      <c r="G91" s="112"/>
      <c r="H91" s="112"/>
      <c r="I91" s="112"/>
      <c r="J91" s="116">
        <f t="shared" si="1"/>
        <v>0</v>
      </c>
      <c r="K91" s="283"/>
      <c r="L91" s="284"/>
      <c r="M91" s="284"/>
      <c r="N91" s="284"/>
      <c r="O91" s="284"/>
      <c r="P91" s="284"/>
      <c r="Q91" s="285"/>
      <c r="R91" s="104"/>
      <c r="S91" s="112"/>
      <c r="T91" s="114"/>
      <c r="U91" s="115"/>
      <c r="V91" s="109">
        <f t="shared" si="0"/>
        <v>0</v>
      </c>
    </row>
    <row r="92" spans="1:22" s="110" customFormat="1" ht="33.75" customHeight="1">
      <c r="A92" s="111">
        <v>56</v>
      </c>
      <c r="B92" s="303"/>
      <c r="C92" s="304"/>
      <c r="D92" s="305"/>
      <c r="E92" s="104"/>
      <c r="F92" s="112"/>
      <c r="G92" s="112"/>
      <c r="H92" s="112"/>
      <c r="I92" s="112"/>
      <c r="J92" s="116">
        <f t="shared" si="1"/>
        <v>0</v>
      </c>
      <c r="K92" s="283"/>
      <c r="L92" s="284"/>
      <c r="M92" s="284"/>
      <c r="N92" s="284"/>
      <c r="O92" s="284"/>
      <c r="P92" s="284"/>
      <c r="Q92" s="285"/>
      <c r="R92" s="104"/>
      <c r="S92" s="112"/>
      <c r="T92" s="114"/>
      <c r="U92" s="115"/>
      <c r="V92" s="109">
        <f t="shared" si="0"/>
        <v>0</v>
      </c>
    </row>
    <row r="93" spans="1:22" s="110" customFormat="1" ht="33.75" customHeight="1">
      <c r="A93" s="111">
        <v>57</v>
      </c>
      <c r="B93" s="303"/>
      <c r="C93" s="304"/>
      <c r="D93" s="305"/>
      <c r="E93" s="104"/>
      <c r="F93" s="112"/>
      <c r="G93" s="112"/>
      <c r="H93" s="112"/>
      <c r="I93" s="112"/>
      <c r="J93" s="116">
        <f t="shared" si="1"/>
        <v>0</v>
      </c>
      <c r="K93" s="283"/>
      <c r="L93" s="284"/>
      <c r="M93" s="284"/>
      <c r="N93" s="284"/>
      <c r="O93" s="284"/>
      <c r="P93" s="284"/>
      <c r="Q93" s="285"/>
      <c r="R93" s="104"/>
      <c r="S93" s="112"/>
      <c r="T93" s="114"/>
      <c r="U93" s="115"/>
      <c r="V93" s="109">
        <f t="shared" si="0"/>
        <v>0</v>
      </c>
    </row>
    <row r="94" spans="1:22" s="110" customFormat="1" ht="33.75" customHeight="1">
      <c r="A94" s="111">
        <v>58</v>
      </c>
      <c r="B94" s="303"/>
      <c r="C94" s="304"/>
      <c r="D94" s="305"/>
      <c r="E94" s="104"/>
      <c r="F94" s="112"/>
      <c r="G94" s="112"/>
      <c r="H94" s="112"/>
      <c r="I94" s="112"/>
      <c r="J94" s="116">
        <f t="shared" si="1"/>
        <v>0</v>
      </c>
      <c r="K94" s="283"/>
      <c r="L94" s="284"/>
      <c r="M94" s="284"/>
      <c r="N94" s="284"/>
      <c r="O94" s="284"/>
      <c r="P94" s="284"/>
      <c r="Q94" s="285"/>
      <c r="R94" s="104"/>
      <c r="S94" s="112"/>
      <c r="T94" s="114"/>
      <c r="U94" s="115"/>
      <c r="V94" s="109">
        <f t="shared" si="0"/>
        <v>0</v>
      </c>
    </row>
    <row r="95" spans="1:22" s="110" customFormat="1" ht="33.75" customHeight="1">
      <c r="A95" s="111">
        <v>59</v>
      </c>
      <c r="B95" s="303"/>
      <c r="C95" s="304"/>
      <c r="D95" s="305"/>
      <c r="E95" s="104"/>
      <c r="F95" s="112"/>
      <c r="G95" s="112"/>
      <c r="H95" s="112"/>
      <c r="I95" s="112"/>
      <c r="J95" s="116">
        <f t="shared" si="1"/>
        <v>0</v>
      </c>
      <c r="K95" s="283"/>
      <c r="L95" s="284"/>
      <c r="M95" s="284"/>
      <c r="N95" s="284"/>
      <c r="O95" s="284"/>
      <c r="P95" s="284"/>
      <c r="Q95" s="285"/>
      <c r="R95" s="104"/>
      <c r="S95" s="112"/>
      <c r="T95" s="114"/>
      <c r="U95" s="115"/>
      <c r="V95" s="109">
        <f t="shared" si="0"/>
        <v>0</v>
      </c>
    </row>
    <row r="96" spans="1:22" s="110" customFormat="1" ht="33.75" customHeight="1">
      <c r="A96" s="111">
        <v>60</v>
      </c>
      <c r="B96" s="303"/>
      <c r="C96" s="304"/>
      <c r="D96" s="305"/>
      <c r="E96" s="104"/>
      <c r="F96" s="112"/>
      <c r="G96" s="112"/>
      <c r="H96" s="112"/>
      <c r="I96" s="112"/>
      <c r="J96" s="116">
        <f t="shared" si="1"/>
        <v>0</v>
      </c>
      <c r="K96" s="283"/>
      <c r="L96" s="284"/>
      <c r="M96" s="284"/>
      <c r="N96" s="284"/>
      <c r="O96" s="284"/>
      <c r="P96" s="284"/>
      <c r="Q96" s="285"/>
      <c r="R96" s="104"/>
      <c r="S96" s="112"/>
      <c r="T96" s="114"/>
      <c r="U96" s="115"/>
      <c r="V96" s="109">
        <f t="shared" si="0"/>
        <v>0</v>
      </c>
    </row>
    <row r="97" spans="1:22" s="110" customFormat="1" ht="33.75" customHeight="1">
      <c r="A97" s="111">
        <v>61</v>
      </c>
      <c r="B97" s="303"/>
      <c r="C97" s="304"/>
      <c r="D97" s="305"/>
      <c r="E97" s="104"/>
      <c r="F97" s="112"/>
      <c r="G97" s="112"/>
      <c r="H97" s="112"/>
      <c r="I97" s="112"/>
      <c r="J97" s="116">
        <f t="shared" si="1"/>
        <v>0</v>
      </c>
      <c r="K97" s="283"/>
      <c r="L97" s="284"/>
      <c r="M97" s="284"/>
      <c r="N97" s="284"/>
      <c r="O97" s="284"/>
      <c r="P97" s="284"/>
      <c r="Q97" s="285"/>
      <c r="R97" s="104"/>
      <c r="S97" s="112"/>
      <c r="T97" s="114"/>
      <c r="U97" s="115"/>
      <c r="V97" s="109">
        <f t="shared" si="0"/>
        <v>0</v>
      </c>
    </row>
    <row r="98" spans="1:22" s="110" customFormat="1" ht="33.75" customHeight="1">
      <c r="A98" s="111">
        <v>62</v>
      </c>
      <c r="B98" s="303"/>
      <c r="C98" s="304"/>
      <c r="D98" s="305"/>
      <c r="E98" s="104"/>
      <c r="F98" s="112"/>
      <c r="G98" s="112"/>
      <c r="H98" s="112"/>
      <c r="I98" s="112"/>
      <c r="J98" s="116">
        <f t="shared" si="1"/>
        <v>0</v>
      </c>
      <c r="K98" s="283"/>
      <c r="L98" s="284"/>
      <c r="M98" s="284"/>
      <c r="N98" s="284"/>
      <c r="O98" s="284"/>
      <c r="P98" s="284"/>
      <c r="Q98" s="285"/>
      <c r="R98" s="104"/>
      <c r="S98" s="112"/>
      <c r="T98" s="114"/>
      <c r="U98" s="115"/>
      <c r="V98" s="109">
        <f t="shared" si="0"/>
        <v>0</v>
      </c>
    </row>
    <row r="99" spans="1:22" s="110" customFormat="1" ht="33.75" customHeight="1">
      <c r="A99" s="111">
        <v>63</v>
      </c>
      <c r="B99" s="303"/>
      <c r="C99" s="304"/>
      <c r="D99" s="305"/>
      <c r="E99" s="104"/>
      <c r="F99" s="112"/>
      <c r="G99" s="112"/>
      <c r="H99" s="112"/>
      <c r="I99" s="112"/>
      <c r="J99" s="116">
        <f t="shared" si="1"/>
        <v>0</v>
      </c>
      <c r="K99" s="283"/>
      <c r="L99" s="284"/>
      <c r="M99" s="284"/>
      <c r="N99" s="284"/>
      <c r="O99" s="284"/>
      <c r="P99" s="284"/>
      <c r="Q99" s="285"/>
      <c r="R99" s="104"/>
      <c r="S99" s="112"/>
      <c r="T99" s="114"/>
      <c r="U99" s="115"/>
      <c r="V99" s="109">
        <f t="shared" si="0"/>
        <v>0</v>
      </c>
    </row>
    <row r="100" spans="1:22" s="110" customFormat="1" ht="33.75" customHeight="1">
      <c r="A100" s="111">
        <v>64</v>
      </c>
      <c r="B100" s="303"/>
      <c r="C100" s="304"/>
      <c r="D100" s="305"/>
      <c r="E100" s="104"/>
      <c r="F100" s="112"/>
      <c r="G100" s="112"/>
      <c r="H100" s="112"/>
      <c r="I100" s="112"/>
      <c r="J100" s="116">
        <f t="shared" si="1"/>
        <v>0</v>
      </c>
      <c r="K100" s="283"/>
      <c r="L100" s="284"/>
      <c r="M100" s="284"/>
      <c r="N100" s="284"/>
      <c r="O100" s="284"/>
      <c r="P100" s="284"/>
      <c r="Q100" s="285"/>
      <c r="R100" s="104"/>
      <c r="S100" s="112"/>
      <c r="T100" s="114"/>
      <c r="U100" s="115"/>
      <c r="V100" s="109">
        <f t="shared" si="0"/>
        <v>0</v>
      </c>
    </row>
    <row r="101" spans="1:22" s="110" customFormat="1" ht="33.75" customHeight="1">
      <c r="A101" s="111">
        <v>65</v>
      </c>
      <c r="B101" s="303"/>
      <c r="C101" s="304"/>
      <c r="D101" s="305"/>
      <c r="E101" s="104"/>
      <c r="F101" s="112"/>
      <c r="G101" s="112"/>
      <c r="H101" s="112"/>
      <c r="I101" s="112"/>
      <c r="J101" s="116">
        <f t="shared" si="1"/>
        <v>0</v>
      </c>
      <c r="K101" s="283"/>
      <c r="L101" s="284"/>
      <c r="M101" s="284"/>
      <c r="N101" s="284"/>
      <c r="O101" s="284"/>
      <c r="P101" s="284"/>
      <c r="Q101" s="285"/>
      <c r="R101" s="104"/>
      <c r="S101" s="112"/>
      <c r="T101" s="114"/>
      <c r="U101" s="115"/>
      <c r="V101" s="109">
        <f t="shared" ref="V101:V164" si="2">MAX(F101:I101)</f>
        <v>0</v>
      </c>
    </row>
    <row r="102" spans="1:22" s="110" customFormat="1" ht="33.75" customHeight="1">
      <c r="A102" s="111">
        <v>66</v>
      </c>
      <c r="B102" s="303"/>
      <c r="C102" s="304"/>
      <c r="D102" s="305"/>
      <c r="E102" s="104"/>
      <c r="F102" s="112"/>
      <c r="G102" s="112"/>
      <c r="H102" s="112"/>
      <c r="I102" s="112"/>
      <c r="J102" s="116">
        <f t="shared" ref="J102:J165" si="3">COUNT(F102:I102)</f>
        <v>0</v>
      </c>
      <c r="K102" s="283"/>
      <c r="L102" s="284"/>
      <c r="M102" s="284"/>
      <c r="N102" s="284"/>
      <c r="O102" s="284"/>
      <c r="P102" s="284"/>
      <c r="Q102" s="285"/>
      <c r="R102" s="104"/>
      <c r="S102" s="112"/>
      <c r="T102" s="114"/>
      <c r="U102" s="115"/>
      <c r="V102" s="109">
        <f t="shared" si="2"/>
        <v>0</v>
      </c>
    </row>
    <row r="103" spans="1:22" s="110" customFormat="1" ht="33.75" customHeight="1">
      <c r="A103" s="111">
        <v>67</v>
      </c>
      <c r="B103" s="303"/>
      <c r="C103" s="304"/>
      <c r="D103" s="305"/>
      <c r="E103" s="104"/>
      <c r="F103" s="112"/>
      <c r="G103" s="112"/>
      <c r="H103" s="112"/>
      <c r="I103" s="112"/>
      <c r="J103" s="116">
        <f t="shared" si="3"/>
        <v>0</v>
      </c>
      <c r="K103" s="283"/>
      <c r="L103" s="284"/>
      <c r="M103" s="284"/>
      <c r="N103" s="284"/>
      <c r="O103" s="284"/>
      <c r="P103" s="284"/>
      <c r="Q103" s="285"/>
      <c r="R103" s="104"/>
      <c r="S103" s="112"/>
      <c r="T103" s="114"/>
      <c r="U103" s="115"/>
      <c r="V103" s="109">
        <f t="shared" si="2"/>
        <v>0</v>
      </c>
    </row>
    <row r="104" spans="1:22" s="110" customFormat="1" ht="33.75" customHeight="1">
      <c r="A104" s="111">
        <v>68</v>
      </c>
      <c r="B104" s="303"/>
      <c r="C104" s="304"/>
      <c r="D104" s="305"/>
      <c r="E104" s="104"/>
      <c r="F104" s="112"/>
      <c r="G104" s="112"/>
      <c r="H104" s="112"/>
      <c r="I104" s="112"/>
      <c r="J104" s="116">
        <f t="shared" si="3"/>
        <v>0</v>
      </c>
      <c r="K104" s="283"/>
      <c r="L104" s="284"/>
      <c r="M104" s="284"/>
      <c r="N104" s="284"/>
      <c r="O104" s="284"/>
      <c r="P104" s="284"/>
      <c r="Q104" s="285"/>
      <c r="R104" s="104"/>
      <c r="S104" s="112"/>
      <c r="T104" s="114"/>
      <c r="U104" s="115"/>
      <c r="V104" s="109">
        <f t="shared" si="2"/>
        <v>0</v>
      </c>
    </row>
    <row r="105" spans="1:22" s="110" customFormat="1" ht="33.75" customHeight="1">
      <c r="A105" s="111">
        <v>69</v>
      </c>
      <c r="B105" s="303"/>
      <c r="C105" s="304"/>
      <c r="D105" s="305"/>
      <c r="E105" s="104"/>
      <c r="F105" s="112"/>
      <c r="G105" s="112"/>
      <c r="H105" s="112"/>
      <c r="I105" s="112"/>
      <c r="J105" s="116">
        <f t="shared" si="3"/>
        <v>0</v>
      </c>
      <c r="K105" s="283"/>
      <c r="L105" s="284"/>
      <c r="M105" s="284"/>
      <c r="N105" s="284"/>
      <c r="O105" s="284"/>
      <c r="P105" s="284"/>
      <c r="Q105" s="285"/>
      <c r="R105" s="104"/>
      <c r="S105" s="112"/>
      <c r="T105" s="114"/>
      <c r="U105" s="115"/>
      <c r="V105" s="109">
        <f t="shared" si="2"/>
        <v>0</v>
      </c>
    </row>
    <row r="106" spans="1:22" s="110" customFormat="1" ht="33.75" customHeight="1">
      <c r="A106" s="111">
        <v>70</v>
      </c>
      <c r="B106" s="303"/>
      <c r="C106" s="304"/>
      <c r="D106" s="305"/>
      <c r="E106" s="104"/>
      <c r="F106" s="112"/>
      <c r="G106" s="112"/>
      <c r="H106" s="112"/>
      <c r="I106" s="112"/>
      <c r="J106" s="116">
        <f t="shared" si="3"/>
        <v>0</v>
      </c>
      <c r="K106" s="283"/>
      <c r="L106" s="284"/>
      <c r="M106" s="284"/>
      <c r="N106" s="284"/>
      <c r="O106" s="284"/>
      <c r="P106" s="284"/>
      <c r="Q106" s="285"/>
      <c r="R106" s="104"/>
      <c r="S106" s="112"/>
      <c r="T106" s="114"/>
      <c r="U106" s="115"/>
      <c r="V106" s="109">
        <f t="shared" si="2"/>
        <v>0</v>
      </c>
    </row>
    <row r="107" spans="1:22" s="110" customFormat="1" ht="33.75" customHeight="1">
      <c r="A107" s="111">
        <v>71</v>
      </c>
      <c r="B107" s="303"/>
      <c r="C107" s="304"/>
      <c r="D107" s="305"/>
      <c r="E107" s="104"/>
      <c r="F107" s="112"/>
      <c r="G107" s="112"/>
      <c r="H107" s="112"/>
      <c r="I107" s="112"/>
      <c r="J107" s="116">
        <f t="shared" si="3"/>
        <v>0</v>
      </c>
      <c r="K107" s="283"/>
      <c r="L107" s="284"/>
      <c r="M107" s="284"/>
      <c r="N107" s="284"/>
      <c r="O107" s="284"/>
      <c r="P107" s="284"/>
      <c r="Q107" s="285"/>
      <c r="R107" s="104"/>
      <c r="S107" s="112"/>
      <c r="T107" s="114"/>
      <c r="U107" s="115"/>
      <c r="V107" s="109">
        <f t="shared" si="2"/>
        <v>0</v>
      </c>
    </row>
    <row r="108" spans="1:22" s="110" customFormat="1" ht="33.75" customHeight="1">
      <c r="A108" s="111">
        <v>72</v>
      </c>
      <c r="B108" s="303"/>
      <c r="C108" s="304"/>
      <c r="D108" s="305"/>
      <c r="E108" s="104"/>
      <c r="F108" s="112"/>
      <c r="G108" s="112"/>
      <c r="H108" s="112"/>
      <c r="I108" s="112"/>
      <c r="J108" s="116">
        <f t="shared" si="3"/>
        <v>0</v>
      </c>
      <c r="K108" s="283"/>
      <c r="L108" s="284"/>
      <c r="M108" s="284"/>
      <c r="N108" s="284"/>
      <c r="O108" s="284"/>
      <c r="P108" s="284"/>
      <c r="Q108" s="285"/>
      <c r="R108" s="104"/>
      <c r="S108" s="112"/>
      <c r="T108" s="114"/>
      <c r="U108" s="115"/>
      <c r="V108" s="109">
        <f t="shared" si="2"/>
        <v>0</v>
      </c>
    </row>
    <row r="109" spans="1:22" s="110" customFormat="1" ht="33.75" customHeight="1">
      <c r="A109" s="111">
        <v>73</v>
      </c>
      <c r="B109" s="303"/>
      <c r="C109" s="304"/>
      <c r="D109" s="305"/>
      <c r="E109" s="104"/>
      <c r="F109" s="112"/>
      <c r="G109" s="112"/>
      <c r="H109" s="112"/>
      <c r="I109" s="112"/>
      <c r="J109" s="116">
        <f t="shared" si="3"/>
        <v>0</v>
      </c>
      <c r="K109" s="283"/>
      <c r="L109" s="284"/>
      <c r="M109" s="284"/>
      <c r="N109" s="284"/>
      <c r="O109" s="284"/>
      <c r="P109" s="284"/>
      <c r="Q109" s="285"/>
      <c r="R109" s="104"/>
      <c r="S109" s="112"/>
      <c r="T109" s="114"/>
      <c r="U109" s="115"/>
      <c r="V109" s="109">
        <f t="shared" si="2"/>
        <v>0</v>
      </c>
    </row>
    <row r="110" spans="1:22" s="110" customFormat="1" ht="33.75" customHeight="1">
      <c r="A110" s="111">
        <v>74</v>
      </c>
      <c r="B110" s="303"/>
      <c r="C110" s="304"/>
      <c r="D110" s="305"/>
      <c r="E110" s="104"/>
      <c r="F110" s="112"/>
      <c r="G110" s="112"/>
      <c r="H110" s="112"/>
      <c r="I110" s="112"/>
      <c r="J110" s="116">
        <f t="shared" si="3"/>
        <v>0</v>
      </c>
      <c r="K110" s="283"/>
      <c r="L110" s="284"/>
      <c r="M110" s="284"/>
      <c r="N110" s="284"/>
      <c r="O110" s="284"/>
      <c r="P110" s="284"/>
      <c r="Q110" s="285"/>
      <c r="R110" s="104"/>
      <c r="S110" s="112"/>
      <c r="T110" s="114"/>
      <c r="U110" s="115"/>
      <c r="V110" s="109">
        <f t="shared" si="2"/>
        <v>0</v>
      </c>
    </row>
    <row r="111" spans="1:22" s="110" customFormat="1" ht="33.75" customHeight="1">
      <c r="A111" s="111">
        <v>75</v>
      </c>
      <c r="B111" s="303"/>
      <c r="C111" s="304"/>
      <c r="D111" s="305"/>
      <c r="E111" s="104"/>
      <c r="F111" s="112"/>
      <c r="G111" s="112"/>
      <c r="H111" s="112"/>
      <c r="I111" s="112"/>
      <c r="J111" s="116">
        <f t="shared" si="3"/>
        <v>0</v>
      </c>
      <c r="K111" s="283"/>
      <c r="L111" s="284"/>
      <c r="M111" s="284"/>
      <c r="N111" s="284"/>
      <c r="O111" s="284"/>
      <c r="P111" s="284"/>
      <c r="Q111" s="285"/>
      <c r="R111" s="104"/>
      <c r="S111" s="112"/>
      <c r="T111" s="114"/>
      <c r="U111" s="115"/>
      <c r="V111" s="109">
        <f t="shared" si="2"/>
        <v>0</v>
      </c>
    </row>
    <row r="112" spans="1:22" s="110" customFormat="1" ht="33.75" customHeight="1">
      <c r="A112" s="111">
        <v>76</v>
      </c>
      <c r="B112" s="303"/>
      <c r="C112" s="304"/>
      <c r="D112" s="305"/>
      <c r="E112" s="104"/>
      <c r="F112" s="112"/>
      <c r="G112" s="112"/>
      <c r="H112" s="112"/>
      <c r="I112" s="112"/>
      <c r="J112" s="116">
        <f t="shared" si="3"/>
        <v>0</v>
      </c>
      <c r="K112" s="283"/>
      <c r="L112" s="284"/>
      <c r="M112" s="284"/>
      <c r="N112" s="284"/>
      <c r="O112" s="284"/>
      <c r="P112" s="284"/>
      <c r="Q112" s="285"/>
      <c r="R112" s="104"/>
      <c r="S112" s="112"/>
      <c r="T112" s="114"/>
      <c r="U112" s="115"/>
      <c r="V112" s="109">
        <f t="shared" si="2"/>
        <v>0</v>
      </c>
    </row>
    <row r="113" spans="1:22" s="110" customFormat="1" ht="33.75" customHeight="1">
      <c r="A113" s="111">
        <v>77</v>
      </c>
      <c r="B113" s="303"/>
      <c r="C113" s="304"/>
      <c r="D113" s="305"/>
      <c r="E113" s="104"/>
      <c r="F113" s="112"/>
      <c r="G113" s="112"/>
      <c r="H113" s="112"/>
      <c r="I113" s="112"/>
      <c r="J113" s="116">
        <f t="shared" si="3"/>
        <v>0</v>
      </c>
      <c r="K113" s="283"/>
      <c r="L113" s="284"/>
      <c r="M113" s="284"/>
      <c r="N113" s="284"/>
      <c r="O113" s="284"/>
      <c r="P113" s="284"/>
      <c r="Q113" s="285"/>
      <c r="R113" s="104"/>
      <c r="S113" s="112"/>
      <c r="T113" s="114"/>
      <c r="U113" s="115"/>
      <c r="V113" s="109">
        <f t="shared" si="2"/>
        <v>0</v>
      </c>
    </row>
    <row r="114" spans="1:22" s="110" customFormat="1" ht="33.75" customHeight="1">
      <c r="A114" s="111">
        <v>78</v>
      </c>
      <c r="B114" s="303"/>
      <c r="C114" s="304"/>
      <c r="D114" s="305"/>
      <c r="E114" s="104"/>
      <c r="F114" s="112"/>
      <c r="G114" s="112"/>
      <c r="H114" s="112"/>
      <c r="I114" s="112"/>
      <c r="J114" s="116">
        <f t="shared" si="3"/>
        <v>0</v>
      </c>
      <c r="K114" s="283"/>
      <c r="L114" s="284"/>
      <c r="M114" s="284"/>
      <c r="N114" s="284"/>
      <c r="O114" s="284"/>
      <c r="P114" s="284"/>
      <c r="Q114" s="285"/>
      <c r="R114" s="104"/>
      <c r="S114" s="112"/>
      <c r="T114" s="114"/>
      <c r="U114" s="115"/>
      <c r="V114" s="109">
        <f t="shared" si="2"/>
        <v>0</v>
      </c>
    </row>
    <row r="115" spans="1:22" s="110" customFormat="1" ht="33.75" customHeight="1">
      <c r="A115" s="111">
        <v>79</v>
      </c>
      <c r="B115" s="303"/>
      <c r="C115" s="304"/>
      <c r="D115" s="305"/>
      <c r="E115" s="104"/>
      <c r="F115" s="112"/>
      <c r="G115" s="112"/>
      <c r="H115" s="112"/>
      <c r="I115" s="112"/>
      <c r="J115" s="116">
        <f t="shared" si="3"/>
        <v>0</v>
      </c>
      <c r="K115" s="283"/>
      <c r="L115" s="284"/>
      <c r="M115" s="284"/>
      <c r="N115" s="284"/>
      <c r="O115" s="284"/>
      <c r="P115" s="284"/>
      <c r="Q115" s="285"/>
      <c r="R115" s="104"/>
      <c r="S115" s="112"/>
      <c r="T115" s="114"/>
      <c r="U115" s="115"/>
      <c r="V115" s="109">
        <f t="shared" si="2"/>
        <v>0</v>
      </c>
    </row>
    <row r="116" spans="1:22" s="110" customFormat="1" ht="33.75" customHeight="1">
      <c r="A116" s="111">
        <v>80</v>
      </c>
      <c r="B116" s="303"/>
      <c r="C116" s="304"/>
      <c r="D116" s="305"/>
      <c r="E116" s="104"/>
      <c r="F116" s="112"/>
      <c r="G116" s="112"/>
      <c r="H116" s="112"/>
      <c r="I116" s="112"/>
      <c r="J116" s="116">
        <f t="shared" si="3"/>
        <v>0</v>
      </c>
      <c r="K116" s="283"/>
      <c r="L116" s="284"/>
      <c r="M116" s="284"/>
      <c r="N116" s="284"/>
      <c r="O116" s="284"/>
      <c r="P116" s="284"/>
      <c r="Q116" s="285"/>
      <c r="R116" s="104"/>
      <c r="S116" s="112"/>
      <c r="T116" s="114"/>
      <c r="U116" s="115"/>
      <c r="V116" s="109">
        <f t="shared" si="2"/>
        <v>0</v>
      </c>
    </row>
    <row r="117" spans="1:22" s="110" customFormat="1" ht="33.75" customHeight="1">
      <c r="A117" s="111">
        <v>81</v>
      </c>
      <c r="B117" s="303"/>
      <c r="C117" s="304"/>
      <c r="D117" s="305"/>
      <c r="E117" s="104"/>
      <c r="F117" s="112"/>
      <c r="G117" s="112"/>
      <c r="H117" s="112"/>
      <c r="I117" s="112"/>
      <c r="J117" s="116">
        <f t="shared" si="3"/>
        <v>0</v>
      </c>
      <c r="K117" s="283"/>
      <c r="L117" s="284"/>
      <c r="M117" s="284"/>
      <c r="N117" s="284"/>
      <c r="O117" s="284"/>
      <c r="P117" s="284"/>
      <c r="Q117" s="285"/>
      <c r="R117" s="104"/>
      <c r="S117" s="112"/>
      <c r="T117" s="114"/>
      <c r="U117" s="115"/>
      <c r="V117" s="109">
        <f t="shared" si="2"/>
        <v>0</v>
      </c>
    </row>
    <row r="118" spans="1:22" s="110" customFormat="1" ht="33.75" customHeight="1">
      <c r="A118" s="111">
        <v>82</v>
      </c>
      <c r="B118" s="303"/>
      <c r="C118" s="304"/>
      <c r="D118" s="305"/>
      <c r="E118" s="104"/>
      <c r="F118" s="112"/>
      <c r="G118" s="112"/>
      <c r="H118" s="112"/>
      <c r="I118" s="112"/>
      <c r="J118" s="116">
        <f t="shared" si="3"/>
        <v>0</v>
      </c>
      <c r="K118" s="283"/>
      <c r="L118" s="284"/>
      <c r="M118" s="284"/>
      <c r="N118" s="284"/>
      <c r="O118" s="284"/>
      <c r="P118" s="284"/>
      <c r="Q118" s="285"/>
      <c r="R118" s="104"/>
      <c r="S118" s="112"/>
      <c r="T118" s="114"/>
      <c r="U118" s="115"/>
      <c r="V118" s="109">
        <f t="shared" si="2"/>
        <v>0</v>
      </c>
    </row>
    <row r="119" spans="1:22" s="110" customFormat="1" ht="33.75" customHeight="1">
      <c r="A119" s="111">
        <v>83</v>
      </c>
      <c r="B119" s="303"/>
      <c r="C119" s="304"/>
      <c r="D119" s="305"/>
      <c r="E119" s="104"/>
      <c r="F119" s="112"/>
      <c r="G119" s="112"/>
      <c r="H119" s="112"/>
      <c r="I119" s="112"/>
      <c r="J119" s="116">
        <f t="shared" si="3"/>
        <v>0</v>
      </c>
      <c r="K119" s="283"/>
      <c r="L119" s="284"/>
      <c r="M119" s="284"/>
      <c r="N119" s="284"/>
      <c r="O119" s="284"/>
      <c r="P119" s="284"/>
      <c r="Q119" s="285"/>
      <c r="R119" s="104"/>
      <c r="S119" s="112"/>
      <c r="T119" s="114"/>
      <c r="U119" s="115"/>
      <c r="V119" s="109">
        <f t="shared" si="2"/>
        <v>0</v>
      </c>
    </row>
    <row r="120" spans="1:22" s="110" customFormat="1" ht="33.75" customHeight="1">
      <c r="A120" s="111">
        <v>84</v>
      </c>
      <c r="B120" s="303"/>
      <c r="C120" s="304"/>
      <c r="D120" s="305"/>
      <c r="E120" s="104"/>
      <c r="F120" s="112"/>
      <c r="G120" s="112"/>
      <c r="H120" s="112"/>
      <c r="I120" s="112"/>
      <c r="J120" s="116">
        <f t="shared" si="3"/>
        <v>0</v>
      </c>
      <c r="K120" s="283"/>
      <c r="L120" s="284"/>
      <c r="M120" s="284"/>
      <c r="N120" s="284"/>
      <c r="O120" s="284"/>
      <c r="P120" s="284"/>
      <c r="Q120" s="285"/>
      <c r="R120" s="104"/>
      <c r="S120" s="112"/>
      <c r="T120" s="114"/>
      <c r="U120" s="115"/>
      <c r="V120" s="109">
        <f t="shared" si="2"/>
        <v>0</v>
      </c>
    </row>
    <row r="121" spans="1:22" s="110" customFormat="1" ht="33.75" customHeight="1">
      <c r="A121" s="111">
        <v>85</v>
      </c>
      <c r="B121" s="303"/>
      <c r="C121" s="304"/>
      <c r="D121" s="305"/>
      <c r="E121" s="104"/>
      <c r="F121" s="112"/>
      <c r="G121" s="112"/>
      <c r="H121" s="112"/>
      <c r="I121" s="112"/>
      <c r="J121" s="116">
        <f t="shared" si="3"/>
        <v>0</v>
      </c>
      <c r="K121" s="283"/>
      <c r="L121" s="284"/>
      <c r="M121" s="284"/>
      <c r="N121" s="284"/>
      <c r="O121" s="284"/>
      <c r="P121" s="284"/>
      <c r="Q121" s="285"/>
      <c r="R121" s="104"/>
      <c r="S121" s="112"/>
      <c r="T121" s="114"/>
      <c r="U121" s="115"/>
      <c r="V121" s="109">
        <f t="shared" si="2"/>
        <v>0</v>
      </c>
    </row>
    <row r="122" spans="1:22" s="110" customFormat="1" ht="33.75" customHeight="1">
      <c r="A122" s="111">
        <v>86</v>
      </c>
      <c r="B122" s="303"/>
      <c r="C122" s="304"/>
      <c r="D122" s="305"/>
      <c r="E122" s="104"/>
      <c r="F122" s="112"/>
      <c r="G122" s="112"/>
      <c r="H122" s="112"/>
      <c r="I122" s="112"/>
      <c r="J122" s="116">
        <f t="shared" si="3"/>
        <v>0</v>
      </c>
      <c r="K122" s="283"/>
      <c r="L122" s="284"/>
      <c r="M122" s="284"/>
      <c r="N122" s="284"/>
      <c r="O122" s="284"/>
      <c r="P122" s="284"/>
      <c r="Q122" s="285"/>
      <c r="R122" s="104"/>
      <c r="S122" s="112"/>
      <c r="T122" s="114"/>
      <c r="U122" s="115"/>
      <c r="V122" s="109">
        <f t="shared" si="2"/>
        <v>0</v>
      </c>
    </row>
    <row r="123" spans="1:22" s="110" customFormat="1" ht="33.75" customHeight="1">
      <c r="A123" s="111">
        <v>87</v>
      </c>
      <c r="B123" s="303"/>
      <c r="C123" s="304"/>
      <c r="D123" s="305"/>
      <c r="E123" s="104"/>
      <c r="F123" s="112"/>
      <c r="G123" s="112"/>
      <c r="H123" s="112"/>
      <c r="I123" s="112"/>
      <c r="J123" s="116">
        <f t="shared" si="3"/>
        <v>0</v>
      </c>
      <c r="K123" s="283"/>
      <c r="L123" s="284"/>
      <c r="M123" s="284"/>
      <c r="N123" s="284"/>
      <c r="O123" s="284"/>
      <c r="P123" s="284"/>
      <c r="Q123" s="285"/>
      <c r="R123" s="104"/>
      <c r="S123" s="112"/>
      <c r="T123" s="114"/>
      <c r="U123" s="115"/>
      <c r="V123" s="109">
        <f t="shared" si="2"/>
        <v>0</v>
      </c>
    </row>
    <row r="124" spans="1:22" s="110" customFormat="1" ht="33.75" customHeight="1">
      <c r="A124" s="111">
        <v>88</v>
      </c>
      <c r="B124" s="303"/>
      <c r="C124" s="304"/>
      <c r="D124" s="305"/>
      <c r="E124" s="104"/>
      <c r="F124" s="112"/>
      <c r="G124" s="112"/>
      <c r="H124" s="112"/>
      <c r="I124" s="112"/>
      <c r="J124" s="116">
        <f t="shared" si="3"/>
        <v>0</v>
      </c>
      <c r="K124" s="283"/>
      <c r="L124" s="284"/>
      <c r="M124" s="284"/>
      <c r="N124" s="284"/>
      <c r="O124" s="284"/>
      <c r="P124" s="284"/>
      <c r="Q124" s="285"/>
      <c r="R124" s="104"/>
      <c r="S124" s="112"/>
      <c r="T124" s="114"/>
      <c r="U124" s="115"/>
      <c r="V124" s="109">
        <f t="shared" si="2"/>
        <v>0</v>
      </c>
    </row>
    <row r="125" spans="1:22" s="110" customFormat="1" ht="33.75" customHeight="1">
      <c r="A125" s="111">
        <v>89</v>
      </c>
      <c r="B125" s="303"/>
      <c r="C125" s="304"/>
      <c r="D125" s="305"/>
      <c r="E125" s="104"/>
      <c r="F125" s="112"/>
      <c r="G125" s="112"/>
      <c r="H125" s="112"/>
      <c r="I125" s="112"/>
      <c r="J125" s="116">
        <f t="shared" si="3"/>
        <v>0</v>
      </c>
      <c r="K125" s="283"/>
      <c r="L125" s="284"/>
      <c r="M125" s="284"/>
      <c r="N125" s="284"/>
      <c r="O125" s="284"/>
      <c r="P125" s="284"/>
      <c r="Q125" s="285"/>
      <c r="R125" s="104"/>
      <c r="S125" s="112"/>
      <c r="T125" s="114"/>
      <c r="U125" s="115"/>
      <c r="V125" s="109">
        <f t="shared" si="2"/>
        <v>0</v>
      </c>
    </row>
    <row r="126" spans="1:22" s="110" customFormat="1" ht="33.75" customHeight="1">
      <c r="A126" s="111">
        <v>90</v>
      </c>
      <c r="B126" s="303"/>
      <c r="C126" s="304"/>
      <c r="D126" s="305"/>
      <c r="E126" s="104"/>
      <c r="F126" s="112"/>
      <c r="G126" s="112"/>
      <c r="H126" s="112"/>
      <c r="I126" s="112"/>
      <c r="J126" s="116">
        <f t="shared" si="3"/>
        <v>0</v>
      </c>
      <c r="K126" s="283"/>
      <c r="L126" s="284"/>
      <c r="M126" s="284"/>
      <c r="N126" s="284"/>
      <c r="O126" s="284"/>
      <c r="P126" s="284"/>
      <c r="Q126" s="285"/>
      <c r="R126" s="104"/>
      <c r="S126" s="112"/>
      <c r="T126" s="114"/>
      <c r="U126" s="115"/>
      <c r="V126" s="109">
        <f t="shared" si="2"/>
        <v>0</v>
      </c>
    </row>
    <row r="127" spans="1:22" s="110" customFormat="1" ht="33.75" customHeight="1">
      <c r="A127" s="111">
        <v>91</v>
      </c>
      <c r="B127" s="303"/>
      <c r="C127" s="304"/>
      <c r="D127" s="305"/>
      <c r="E127" s="104"/>
      <c r="F127" s="112"/>
      <c r="G127" s="112"/>
      <c r="H127" s="112"/>
      <c r="I127" s="112"/>
      <c r="J127" s="116">
        <f t="shared" si="3"/>
        <v>0</v>
      </c>
      <c r="K127" s="283"/>
      <c r="L127" s="284"/>
      <c r="M127" s="284"/>
      <c r="N127" s="284"/>
      <c r="O127" s="284"/>
      <c r="P127" s="284"/>
      <c r="Q127" s="285"/>
      <c r="R127" s="104"/>
      <c r="S127" s="112"/>
      <c r="T127" s="114"/>
      <c r="U127" s="115"/>
      <c r="V127" s="109">
        <f t="shared" si="2"/>
        <v>0</v>
      </c>
    </row>
    <row r="128" spans="1:22" s="110" customFormat="1" ht="33.75" customHeight="1">
      <c r="A128" s="111">
        <v>92</v>
      </c>
      <c r="B128" s="303"/>
      <c r="C128" s="304"/>
      <c r="D128" s="305"/>
      <c r="E128" s="104"/>
      <c r="F128" s="112"/>
      <c r="G128" s="112"/>
      <c r="H128" s="112"/>
      <c r="I128" s="112"/>
      <c r="J128" s="116">
        <f t="shared" si="3"/>
        <v>0</v>
      </c>
      <c r="K128" s="283"/>
      <c r="L128" s="284"/>
      <c r="M128" s="284"/>
      <c r="N128" s="284"/>
      <c r="O128" s="284"/>
      <c r="P128" s="284"/>
      <c r="Q128" s="285"/>
      <c r="R128" s="104"/>
      <c r="S128" s="112"/>
      <c r="T128" s="114"/>
      <c r="U128" s="115"/>
      <c r="V128" s="109">
        <f t="shared" si="2"/>
        <v>0</v>
      </c>
    </row>
    <row r="129" spans="1:22" s="110" customFormat="1" ht="33.75" customHeight="1">
      <c r="A129" s="111">
        <v>93</v>
      </c>
      <c r="B129" s="303"/>
      <c r="C129" s="304"/>
      <c r="D129" s="305"/>
      <c r="E129" s="104"/>
      <c r="F129" s="112"/>
      <c r="G129" s="112"/>
      <c r="H129" s="112"/>
      <c r="I129" s="112"/>
      <c r="J129" s="116">
        <f t="shared" si="3"/>
        <v>0</v>
      </c>
      <c r="K129" s="283"/>
      <c r="L129" s="284"/>
      <c r="M129" s="284"/>
      <c r="N129" s="284"/>
      <c r="O129" s="284"/>
      <c r="P129" s="284"/>
      <c r="Q129" s="285"/>
      <c r="R129" s="104"/>
      <c r="S129" s="112"/>
      <c r="T129" s="114"/>
      <c r="U129" s="115"/>
      <c r="V129" s="109">
        <f t="shared" si="2"/>
        <v>0</v>
      </c>
    </row>
    <row r="130" spans="1:22" s="110" customFormat="1" ht="33.75" customHeight="1">
      <c r="A130" s="111">
        <v>94</v>
      </c>
      <c r="B130" s="303"/>
      <c r="C130" s="304"/>
      <c r="D130" s="305"/>
      <c r="E130" s="104"/>
      <c r="F130" s="112"/>
      <c r="G130" s="112"/>
      <c r="H130" s="112"/>
      <c r="I130" s="112"/>
      <c r="J130" s="116">
        <f t="shared" si="3"/>
        <v>0</v>
      </c>
      <c r="K130" s="283"/>
      <c r="L130" s="284"/>
      <c r="M130" s="284"/>
      <c r="N130" s="284"/>
      <c r="O130" s="284"/>
      <c r="P130" s="284"/>
      <c r="Q130" s="285"/>
      <c r="R130" s="104"/>
      <c r="S130" s="112"/>
      <c r="T130" s="114"/>
      <c r="U130" s="115"/>
      <c r="V130" s="109">
        <f t="shared" si="2"/>
        <v>0</v>
      </c>
    </row>
    <row r="131" spans="1:22" s="110" customFormat="1" ht="33.75" customHeight="1">
      <c r="A131" s="111">
        <v>95</v>
      </c>
      <c r="B131" s="303"/>
      <c r="C131" s="304"/>
      <c r="D131" s="305"/>
      <c r="E131" s="104"/>
      <c r="F131" s="112"/>
      <c r="G131" s="112"/>
      <c r="H131" s="112"/>
      <c r="I131" s="112"/>
      <c r="J131" s="116">
        <f t="shared" si="3"/>
        <v>0</v>
      </c>
      <c r="K131" s="283"/>
      <c r="L131" s="284"/>
      <c r="M131" s="284"/>
      <c r="N131" s="284"/>
      <c r="O131" s="284"/>
      <c r="P131" s="284"/>
      <c r="Q131" s="285"/>
      <c r="R131" s="104"/>
      <c r="S131" s="112"/>
      <c r="T131" s="114"/>
      <c r="U131" s="115"/>
      <c r="V131" s="109">
        <f t="shared" si="2"/>
        <v>0</v>
      </c>
    </row>
    <row r="132" spans="1:22" s="110" customFormat="1" ht="33.75" customHeight="1">
      <c r="A132" s="111">
        <v>96</v>
      </c>
      <c r="B132" s="303"/>
      <c r="C132" s="304"/>
      <c r="D132" s="305"/>
      <c r="E132" s="104"/>
      <c r="F132" s="112"/>
      <c r="G132" s="112"/>
      <c r="H132" s="112"/>
      <c r="I132" s="112"/>
      <c r="J132" s="116">
        <f t="shared" si="3"/>
        <v>0</v>
      </c>
      <c r="K132" s="283"/>
      <c r="L132" s="284"/>
      <c r="M132" s="284"/>
      <c r="N132" s="284"/>
      <c r="O132" s="284"/>
      <c r="P132" s="284"/>
      <c r="Q132" s="285"/>
      <c r="R132" s="104"/>
      <c r="S132" s="112"/>
      <c r="T132" s="114"/>
      <c r="U132" s="115"/>
      <c r="V132" s="109">
        <f t="shared" si="2"/>
        <v>0</v>
      </c>
    </row>
    <row r="133" spans="1:22" s="110" customFormat="1" ht="33.75" customHeight="1">
      <c r="A133" s="111">
        <v>97</v>
      </c>
      <c r="B133" s="303"/>
      <c r="C133" s="304"/>
      <c r="D133" s="305"/>
      <c r="E133" s="104"/>
      <c r="F133" s="112"/>
      <c r="G133" s="112"/>
      <c r="H133" s="112"/>
      <c r="I133" s="112"/>
      <c r="J133" s="116">
        <f t="shared" si="3"/>
        <v>0</v>
      </c>
      <c r="K133" s="283"/>
      <c r="L133" s="284"/>
      <c r="M133" s="284"/>
      <c r="N133" s="284"/>
      <c r="O133" s="284"/>
      <c r="P133" s="284"/>
      <c r="Q133" s="285"/>
      <c r="R133" s="104"/>
      <c r="S133" s="112"/>
      <c r="T133" s="114"/>
      <c r="U133" s="115"/>
      <c r="V133" s="109">
        <f t="shared" si="2"/>
        <v>0</v>
      </c>
    </row>
    <row r="134" spans="1:22" s="110" customFormat="1" ht="33.75" customHeight="1">
      <c r="A134" s="111">
        <v>98</v>
      </c>
      <c r="B134" s="303"/>
      <c r="C134" s="304"/>
      <c r="D134" s="305"/>
      <c r="E134" s="104"/>
      <c r="F134" s="112"/>
      <c r="G134" s="112"/>
      <c r="H134" s="112"/>
      <c r="I134" s="112"/>
      <c r="J134" s="116">
        <f t="shared" si="3"/>
        <v>0</v>
      </c>
      <c r="K134" s="283"/>
      <c r="L134" s="284"/>
      <c r="M134" s="284"/>
      <c r="N134" s="284"/>
      <c r="O134" s="284"/>
      <c r="P134" s="284"/>
      <c r="Q134" s="285"/>
      <c r="R134" s="104"/>
      <c r="S134" s="112"/>
      <c r="T134" s="114"/>
      <c r="U134" s="115"/>
      <c r="V134" s="109">
        <f t="shared" si="2"/>
        <v>0</v>
      </c>
    </row>
    <row r="135" spans="1:22" s="110" customFormat="1" ht="33.75" customHeight="1">
      <c r="A135" s="111">
        <v>99</v>
      </c>
      <c r="B135" s="303"/>
      <c r="C135" s="304"/>
      <c r="D135" s="305"/>
      <c r="E135" s="104"/>
      <c r="F135" s="112"/>
      <c r="G135" s="112"/>
      <c r="H135" s="112"/>
      <c r="I135" s="112"/>
      <c r="J135" s="116">
        <f t="shared" si="3"/>
        <v>0</v>
      </c>
      <c r="K135" s="283"/>
      <c r="L135" s="284"/>
      <c r="M135" s="284"/>
      <c r="N135" s="284"/>
      <c r="O135" s="284"/>
      <c r="P135" s="284"/>
      <c r="Q135" s="285"/>
      <c r="R135" s="104"/>
      <c r="S135" s="112"/>
      <c r="T135" s="114" t="b">
        <v>0</v>
      </c>
      <c r="U135" s="115"/>
      <c r="V135" s="109">
        <f t="shared" si="2"/>
        <v>0</v>
      </c>
    </row>
    <row r="136" spans="1:22" s="110" customFormat="1" ht="33.75" customHeight="1">
      <c r="A136" s="111">
        <v>100</v>
      </c>
      <c r="B136" s="303"/>
      <c r="C136" s="304"/>
      <c r="D136" s="305"/>
      <c r="E136" s="104"/>
      <c r="F136" s="112"/>
      <c r="G136" s="112"/>
      <c r="H136" s="112"/>
      <c r="I136" s="112"/>
      <c r="J136" s="116">
        <f t="shared" si="3"/>
        <v>0</v>
      </c>
      <c r="K136" s="283"/>
      <c r="L136" s="284"/>
      <c r="M136" s="284"/>
      <c r="N136" s="284"/>
      <c r="O136" s="284"/>
      <c r="P136" s="284"/>
      <c r="Q136" s="285"/>
      <c r="R136" s="104"/>
      <c r="S136" s="112"/>
      <c r="T136" s="114" t="b">
        <v>0</v>
      </c>
      <c r="U136" s="115"/>
      <c r="V136" s="109">
        <f t="shared" si="2"/>
        <v>0</v>
      </c>
    </row>
    <row r="137" spans="1:22" s="110" customFormat="1" ht="33.75" customHeight="1">
      <c r="A137" s="111">
        <v>101</v>
      </c>
      <c r="B137" s="303"/>
      <c r="C137" s="304"/>
      <c r="D137" s="305"/>
      <c r="E137" s="104"/>
      <c r="F137" s="112"/>
      <c r="G137" s="112"/>
      <c r="H137" s="112"/>
      <c r="I137" s="112"/>
      <c r="J137" s="116">
        <f t="shared" si="3"/>
        <v>0</v>
      </c>
      <c r="K137" s="283"/>
      <c r="L137" s="284"/>
      <c r="M137" s="284"/>
      <c r="N137" s="284"/>
      <c r="O137" s="284"/>
      <c r="P137" s="284"/>
      <c r="Q137" s="285"/>
      <c r="R137" s="104"/>
      <c r="S137" s="112"/>
      <c r="T137" s="114"/>
      <c r="U137" s="115"/>
      <c r="V137" s="109">
        <f t="shared" si="2"/>
        <v>0</v>
      </c>
    </row>
    <row r="138" spans="1:22" s="110" customFormat="1" ht="33.75" customHeight="1">
      <c r="A138" s="111">
        <v>102</v>
      </c>
      <c r="B138" s="303"/>
      <c r="C138" s="304"/>
      <c r="D138" s="305"/>
      <c r="E138" s="104"/>
      <c r="F138" s="112"/>
      <c r="G138" s="112"/>
      <c r="H138" s="112"/>
      <c r="I138" s="112"/>
      <c r="J138" s="116">
        <f t="shared" si="3"/>
        <v>0</v>
      </c>
      <c r="K138" s="283"/>
      <c r="L138" s="284"/>
      <c r="M138" s="284"/>
      <c r="N138" s="284"/>
      <c r="O138" s="284"/>
      <c r="P138" s="284"/>
      <c r="Q138" s="285"/>
      <c r="R138" s="104"/>
      <c r="S138" s="112"/>
      <c r="T138" s="114"/>
      <c r="U138" s="115"/>
      <c r="V138" s="109">
        <f t="shared" si="2"/>
        <v>0</v>
      </c>
    </row>
    <row r="139" spans="1:22" s="110" customFormat="1" ht="33.75" customHeight="1">
      <c r="A139" s="111">
        <v>103</v>
      </c>
      <c r="B139" s="303"/>
      <c r="C139" s="304"/>
      <c r="D139" s="305"/>
      <c r="E139" s="104"/>
      <c r="F139" s="112"/>
      <c r="G139" s="112"/>
      <c r="H139" s="112"/>
      <c r="I139" s="112"/>
      <c r="J139" s="116">
        <f t="shared" si="3"/>
        <v>0</v>
      </c>
      <c r="K139" s="283"/>
      <c r="L139" s="284"/>
      <c r="M139" s="284"/>
      <c r="N139" s="284"/>
      <c r="O139" s="284"/>
      <c r="P139" s="284"/>
      <c r="Q139" s="285"/>
      <c r="R139" s="104"/>
      <c r="S139" s="112"/>
      <c r="T139" s="114"/>
      <c r="U139" s="115"/>
      <c r="V139" s="109">
        <f t="shared" si="2"/>
        <v>0</v>
      </c>
    </row>
    <row r="140" spans="1:22" s="110" customFormat="1" ht="33.75" customHeight="1">
      <c r="A140" s="111">
        <v>104</v>
      </c>
      <c r="B140" s="303"/>
      <c r="C140" s="304"/>
      <c r="D140" s="305"/>
      <c r="E140" s="104"/>
      <c r="F140" s="112"/>
      <c r="G140" s="112"/>
      <c r="H140" s="112"/>
      <c r="I140" s="112"/>
      <c r="J140" s="116">
        <f t="shared" si="3"/>
        <v>0</v>
      </c>
      <c r="K140" s="283"/>
      <c r="L140" s="284"/>
      <c r="M140" s="284"/>
      <c r="N140" s="284"/>
      <c r="O140" s="284"/>
      <c r="P140" s="284"/>
      <c r="Q140" s="285"/>
      <c r="R140" s="104"/>
      <c r="S140" s="112"/>
      <c r="T140" s="114"/>
      <c r="U140" s="115"/>
      <c r="V140" s="109">
        <f t="shared" si="2"/>
        <v>0</v>
      </c>
    </row>
    <row r="141" spans="1:22" s="110" customFormat="1" ht="33.75" customHeight="1">
      <c r="A141" s="111">
        <v>105</v>
      </c>
      <c r="B141" s="303"/>
      <c r="C141" s="304"/>
      <c r="D141" s="305"/>
      <c r="E141" s="104"/>
      <c r="F141" s="112"/>
      <c r="G141" s="112"/>
      <c r="H141" s="112"/>
      <c r="I141" s="112"/>
      <c r="J141" s="116">
        <f t="shared" si="3"/>
        <v>0</v>
      </c>
      <c r="K141" s="283"/>
      <c r="L141" s="284"/>
      <c r="M141" s="284"/>
      <c r="N141" s="284"/>
      <c r="O141" s="284"/>
      <c r="P141" s="284"/>
      <c r="Q141" s="285"/>
      <c r="R141" s="104"/>
      <c r="S141" s="112"/>
      <c r="T141" s="114"/>
      <c r="U141" s="115"/>
      <c r="V141" s="109">
        <f t="shared" si="2"/>
        <v>0</v>
      </c>
    </row>
    <row r="142" spans="1:22" s="110" customFormat="1" ht="33.75" customHeight="1">
      <c r="A142" s="111">
        <v>106</v>
      </c>
      <c r="B142" s="303"/>
      <c r="C142" s="304"/>
      <c r="D142" s="305"/>
      <c r="E142" s="104"/>
      <c r="F142" s="112"/>
      <c r="G142" s="112"/>
      <c r="H142" s="112"/>
      <c r="I142" s="112"/>
      <c r="J142" s="116">
        <f t="shared" si="3"/>
        <v>0</v>
      </c>
      <c r="K142" s="283"/>
      <c r="L142" s="284"/>
      <c r="M142" s="284"/>
      <c r="N142" s="284"/>
      <c r="O142" s="284"/>
      <c r="P142" s="284"/>
      <c r="Q142" s="285"/>
      <c r="R142" s="104"/>
      <c r="S142" s="112"/>
      <c r="T142" s="114"/>
      <c r="U142" s="115"/>
      <c r="V142" s="109">
        <f t="shared" si="2"/>
        <v>0</v>
      </c>
    </row>
    <row r="143" spans="1:22" s="110" customFormat="1" ht="33.75" customHeight="1">
      <c r="A143" s="111">
        <v>107</v>
      </c>
      <c r="B143" s="303"/>
      <c r="C143" s="304"/>
      <c r="D143" s="305"/>
      <c r="E143" s="104"/>
      <c r="F143" s="112"/>
      <c r="G143" s="112"/>
      <c r="H143" s="112"/>
      <c r="I143" s="112"/>
      <c r="J143" s="116">
        <f t="shared" si="3"/>
        <v>0</v>
      </c>
      <c r="K143" s="283"/>
      <c r="L143" s="284"/>
      <c r="M143" s="284"/>
      <c r="N143" s="284"/>
      <c r="O143" s="284"/>
      <c r="P143" s="284"/>
      <c r="Q143" s="285"/>
      <c r="R143" s="104"/>
      <c r="S143" s="112"/>
      <c r="T143" s="114"/>
      <c r="U143" s="115"/>
      <c r="V143" s="109">
        <f t="shared" si="2"/>
        <v>0</v>
      </c>
    </row>
    <row r="144" spans="1:22" s="110" customFormat="1" ht="33.75" customHeight="1">
      <c r="A144" s="111">
        <v>108</v>
      </c>
      <c r="B144" s="303"/>
      <c r="C144" s="304"/>
      <c r="D144" s="305"/>
      <c r="E144" s="104"/>
      <c r="F144" s="112"/>
      <c r="G144" s="112"/>
      <c r="H144" s="112"/>
      <c r="I144" s="112"/>
      <c r="J144" s="116">
        <f t="shared" si="3"/>
        <v>0</v>
      </c>
      <c r="K144" s="283"/>
      <c r="L144" s="284"/>
      <c r="M144" s="284"/>
      <c r="N144" s="284"/>
      <c r="O144" s="284"/>
      <c r="P144" s="284"/>
      <c r="Q144" s="285"/>
      <c r="R144" s="104"/>
      <c r="S144" s="112"/>
      <c r="T144" s="114"/>
      <c r="U144" s="115"/>
      <c r="V144" s="109">
        <f t="shared" si="2"/>
        <v>0</v>
      </c>
    </row>
    <row r="145" spans="1:22" s="110" customFormat="1" ht="33.75" customHeight="1">
      <c r="A145" s="111">
        <v>109</v>
      </c>
      <c r="B145" s="303"/>
      <c r="C145" s="304"/>
      <c r="D145" s="305"/>
      <c r="E145" s="104"/>
      <c r="F145" s="112"/>
      <c r="G145" s="112"/>
      <c r="H145" s="112"/>
      <c r="I145" s="112"/>
      <c r="J145" s="116">
        <f t="shared" si="3"/>
        <v>0</v>
      </c>
      <c r="K145" s="283"/>
      <c r="L145" s="284"/>
      <c r="M145" s="284"/>
      <c r="N145" s="284"/>
      <c r="O145" s="284"/>
      <c r="P145" s="284"/>
      <c r="Q145" s="285"/>
      <c r="R145" s="104"/>
      <c r="S145" s="112"/>
      <c r="T145" s="114"/>
      <c r="U145" s="115"/>
      <c r="V145" s="109">
        <f t="shared" si="2"/>
        <v>0</v>
      </c>
    </row>
    <row r="146" spans="1:22" s="110" customFormat="1" ht="33.75" customHeight="1">
      <c r="A146" s="111">
        <v>110</v>
      </c>
      <c r="B146" s="303"/>
      <c r="C146" s="304"/>
      <c r="D146" s="305"/>
      <c r="E146" s="104"/>
      <c r="F146" s="112"/>
      <c r="G146" s="112"/>
      <c r="H146" s="112"/>
      <c r="I146" s="112"/>
      <c r="J146" s="116">
        <f t="shared" si="3"/>
        <v>0</v>
      </c>
      <c r="K146" s="283"/>
      <c r="L146" s="284"/>
      <c r="M146" s="284"/>
      <c r="N146" s="284"/>
      <c r="O146" s="284"/>
      <c r="P146" s="284"/>
      <c r="Q146" s="285"/>
      <c r="R146" s="104"/>
      <c r="S146" s="112"/>
      <c r="T146" s="114"/>
      <c r="U146" s="115"/>
      <c r="V146" s="109">
        <f t="shared" si="2"/>
        <v>0</v>
      </c>
    </row>
    <row r="147" spans="1:22" s="110" customFormat="1" ht="33.75" customHeight="1">
      <c r="A147" s="111">
        <v>111</v>
      </c>
      <c r="B147" s="303"/>
      <c r="C147" s="304"/>
      <c r="D147" s="305"/>
      <c r="E147" s="104"/>
      <c r="F147" s="112"/>
      <c r="G147" s="112"/>
      <c r="H147" s="112"/>
      <c r="I147" s="112"/>
      <c r="J147" s="116">
        <f t="shared" si="3"/>
        <v>0</v>
      </c>
      <c r="K147" s="283"/>
      <c r="L147" s="284"/>
      <c r="M147" s="284"/>
      <c r="N147" s="284"/>
      <c r="O147" s="284"/>
      <c r="P147" s="284"/>
      <c r="Q147" s="285"/>
      <c r="R147" s="104"/>
      <c r="S147" s="112"/>
      <c r="T147" s="114"/>
      <c r="U147" s="115"/>
      <c r="V147" s="109">
        <f t="shared" si="2"/>
        <v>0</v>
      </c>
    </row>
    <row r="148" spans="1:22" s="110" customFormat="1" ht="33.75" customHeight="1">
      <c r="A148" s="111">
        <v>112</v>
      </c>
      <c r="B148" s="303"/>
      <c r="C148" s="304"/>
      <c r="D148" s="305"/>
      <c r="E148" s="104"/>
      <c r="F148" s="112"/>
      <c r="G148" s="112"/>
      <c r="H148" s="112"/>
      <c r="I148" s="112"/>
      <c r="J148" s="116">
        <f t="shared" si="3"/>
        <v>0</v>
      </c>
      <c r="K148" s="283"/>
      <c r="L148" s="284"/>
      <c r="M148" s="284"/>
      <c r="N148" s="284"/>
      <c r="O148" s="284"/>
      <c r="P148" s="284"/>
      <c r="Q148" s="285"/>
      <c r="R148" s="104"/>
      <c r="S148" s="112"/>
      <c r="T148" s="114"/>
      <c r="U148" s="115"/>
      <c r="V148" s="109">
        <f t="shared" si="2"/>
        <v>0</v>
      </c>
    </row>
    <row r="149" spans="1:22" s="110" customFormat="1" ht="33.75" customHeight="1">
      <c r="A149" s="111">
        <v>113</v>
      </c>
      <c r="B149" s="303"/>
      <c r="C149" s="304"/>
      <c r="D149" s="305"/>
      <c r="E149" s="104"/>
      <c r="F149" s="112"/>
      <c r="G149" s="112"/>
      <c r="H149" s="112"/>
      <c r="I149" s="112"/>
      <c r="J149" s="116">
        <f t="shared" si="3"/>
        <v>0</v>
      </c>
      <c r="K149" s="283"/>
      <c r="L149" s="284"/>
      <c r="M149" s="284"/>
      <c r="N149" s="284"/>
      <c r="O149" s="284"/>
      <c r="P149" s="284"/>
      <c r="Q149" s="285"/>
      <c r="R149" s="104"/>
      <c r="S149" s="112"/>
      <c r="T149" s="114"/>
      <c r="U149" s="115"/>
      <c r="V149" s="109">
        <f t="shared" si="2"/>
        <v>0</v>
      </c>
    </row>
    <row r="150" spans="1:22" s="110" customFormat="1" ht="33.75" customHeight="1">
      <c r="A150" s="111">
        <v>114</v>
      </c>
      <c r="B150" s="303"/>
      <c r="C150" s="304"/>
      <c r="D150" s="305"/>
      <c r="E150" s="104"/>
      <c r="F150" s="112"/>
      <c r="G150" s="112"/>
      <c r="H150" s="112"/>
      <c r="I150" s="112"/>
      <c r="J150" s="116">
        <f t="shared" si="3"/>
        <v>0</v>
      </c>
      <c r="K150" s="283"/>
      <c r="L150" s="284"/>
      <c r="M150" s="284"/>
      <c r="N150" s="284"/>
      <c r="O150" s="284"/>
      <c r="P150" s="284"/>
      <c r="Q150" s="285"/>
      <c r="R150" s="104"/>
      <c r="S150" s="112"/>
      <c r="T150" s="114"/>
      <c r="U150" s="115"/>
      <c r="V150" s="109">
        <f t="shared" si="2"/>
        <v>0</v>
      </c>
    </row>
    <row r="151" spans="1:22" s="110" customFormat="1" ht="33.75" customHeight="1">
      <c r="A151" s="111">
        <v>115</v>
      </c>
      <c r="B151" s="303"/>
      <c r="C151" s="304"/>
      <c r="D151" s="305"/>
      <c r="E151" s="104"/>
      <c r="F151" s="112"/>
      <c r="G151" s="112"/>
      <c r="H151" s="112"/>
      <c r="I151" s="112"/>
      <c r="J151" s="116">
        <f t="shared" si="3"/>
        <v>0</v>
      </c>
      <c r="K151" s="283"/>
      <c r="L151" s="284"/>
      <c r="M151" s="284"/>
      <c r="N151" s="284"/>
      <c r="O151" s="284"/>
      <c r="P151" s="284"/>
      <c r="Q151" s="285"/>
      <c r="R151" s="104"/>
      <c r="S151" s="112"/>
      <c r="T151" s="114"/>
      <c r="U151" s="115"/>
      <c r="V151" s="109">
        <f t="shared" si="2"/>
        <v>0</v>
      </c>
    </row>
    <row r="152" spans="1:22" s="110" customFormat="1" ht="33.75" customHeight="1">
      <c r="A152" s="111">
        <v>116</v>
      </c>
      <c r="B152" s="303"/>
      <c r="C152" s="304"/>
      <c r="D152" s="305"/>
      <c r="E152" s="104"/>
      <c r="F152" s="112"/>
      <c r="G152" s="112"/>
      <c r="H152" s="112"/>
      <c r="I152" s="112"/>
      <c r="J152" s="116">
        <f t="shared" si="3"/>
        <v>0</v>
      </c>
      <c r="K152" s="283"/>
      <c r="L152" s="284"/>
      <c r="M152" s="284"/>
      <c r="N152" s="284"/>
      <c r="O152" s="284"/>
      <c r="P152" s="284"/>
      <c r="Q152" s="285"/>
      <c r="R152" s="104"/>
      <c r="S152" s="112"/>
      <c r="T152" s="114"/>
      <c r="U152" s="115"/>
      <c r="V152" s="109">
        <f t="shared" si="2"/>
        <v>0</v>
      </c>
    </row>
    <row r="153" spans="1:22" s="110" customFormat="1" ht="33.75" customHeight="1">
      <c r="A153" s="111">
        <v>117</v>
      </c>
      <c r="B153" s="303"/>
      <c r="C153" s="304"/>
      <c r="D153" s="305"/>
      <c r="E153" s="104"/>
      <c r="F153" s="112"/>
      <c r="G153" s="112"/>
      <c r="H153" s="112"/>
      <c r="I153" s="112"/>
      <c r="J153" s="116">
        <f t="shared" si="3"/>
        <v>0</v>
      </c>
      <c r="K153" s="283"/>
      <c r="L153" s="284"/>
      <c r="M153" s="284"/>
      <c r="N153" s="284"/>
      <c r="O153" s="284"/>
      <c r="P153" s="284"/>
      <c r="Q153" s="285"/>
      <c r="R153" s="104"/>
      <c r="S153" s="112"/>
      <c r="T153" s="114"/>
      <c r="U153" s="115"/>
      <c r="V153" s="109">
        <f t="shared" si="2"/>
        <v>0</v>
      </c>
    </row>
    <row r="154" spans="1:22" s="110" customFormat="1" ht="33.75" customHeight="1">
      <c r="A154" s="111">
        <v>118</v>
      </c>
      <c r="B154" s="303"/>
      <c r="C154" s="304"/>
      <c r="D154" s="305"/>
      <c r="E154" s="104"/>
      <c r="F154" s="112"/>
      <c r="G154" s="112"/>
      <c r="H154" s="112"/>
      <c r="I154" s="112"/>
      <c r="J154" s="116">
        <f t="shared" si="3"/>
        <v>0</v>
      </c>
      <c r="K154" s="283"/>
      <c r="L154" s="284"/>
      <c r="M154" s="284"/>
      <c r="N154" s="284"/>
      <c r="O154" s="284"/>
      <c r="P154" s="284"/>
      <c r="Q154" s="285"/>
      <c r="R154" s="104"/>
      <c r="S154" s="112"/>
      <c r="T154" s="114"/>
      <c r="U154" s="115"/>
      <c r="V154" s="109">
        <f t="shared" si="2"/>
        <v>0</v>
      </c>
    </row>
    <row r="155" spans="1:22" s="110" customFormat="1" ht="33.75" customHeight="1">
      <c r="A155" s="111">
        <v>119</v>
      </c>
      <c r="B155" s="303"/>
      <c r="C155" s="304"/>
      <c r="D155" s="305"/>
      <c r="E155" s="104"/>
      <c r="F155" s="112"/>
      <c r="G155" s="112"/>
      <c r="H155" s="112"/>
      <c r="I155" s="112"/>
      <c r="J155" s="116">
        <f t="shared" si="3"/>
        <v>0</v>
      </c>
      <c r="K155" s="283"/>
      <c r="L155" s="284"/>
      <c r="M155" s="284"/>
      <c r="N155" s="284"/>
      <c r="O155" s="284"/>
      <c r="P155" s="284"/>
      <c r="Q155" s="285"/>
      <c r="R155" s="104"/>
      <c r="S155" s="112"/>
      <c r="T155" s="114"/>
      <c r="U155" s="115"/>
      <c r="V155" s="109">
        <f t="shared" si="2"/>
        <v>0</v>
      </c>
    </row>
    <row r="156" spans="1:22" s="110" customFormat="1" ht="33.75" customHeight="1">
      <c r="A156" s="111">
        <v>120</v>
      </c>
      <c r="B156" s="303"/>
      <c r="C156" s="304"/>
      <c r="D156" s="305"/>
      <c r="E156" s="104"/>
      <c r="F156" s="112"/>
      <c r="G156" s="112"/>
      <c r="H156" s="112"/>
      <c r="I156" s="112"/>
      <c r="J156" s="116">
        <f t="shared" si="3"/>
        <v>0</v>
      </c>
      <c r="K156" s="283"/>
      <c r="L156" s="284"/>
      <c r="M156" s="284"/>
      <c r="N156" s="284"/>
      <c r="O156" s="284"/>
      <c r="P156" s="284"/>
      <c r="Q156" s="285"/>
      <c r="R156" s="104"/>
      <c r="S156" s="112"/>
      <c r="T156" s="114"/>
      <c r="U156" s="115"/>
      <c r="V156" s="109">
        <f t="shared" si="2"/>
        <v>0</v>
      </c>
    </row>
    <row r="157" spans="1:22" s="110" customFormat="1" ht="33.75" customHeight="1">
      <c r="A157" s="111">
        <v>121</v>
      </c>
      <c r="B157" s="303"/>
      <c r="C157" s="304"/>
      <c r="D157" s="305"/>
      <c r="E157" s="104"/>
      <c r="F157" s="112"/>
      <c r="G157" s="112"/>
      <c r="H157" s="112"/>
      <c r="I157" s="112"/>
      <c r="J157" s="116">
        <f t="shared" si="3"/>
        <v>0</v>
      </c>
      <c r="K157" s="283"/>
      <c r="L157" s="284"/>
      <c r="M157" s="284"/>
      <c r="N157" s="284"/>
      <c r="O157" s="284"/>
      <c r="P157" s="284"/>
      <c r="Q157" s="285"/>
      <c r="R157" s="104"/>
      <c r="S157" s="112"/>
      <c r="T157" s="114"/>
      <c r="U157" s="115"/>
      <c r="V157" s="109">
        <f t="shared" si="2"/>
        <v>0</v>
      </c>
    </row>
    <row r="158" spans="1:22" s="110" customFormat="1" ht="33.75" customHeight="1">
      <c r="A158" s="111">
        <v>122</v>
      </c>
      <c r="B158" s="303"/>
      <c r="C158" s="304"/>
      <c r="D158" s="305"/>
      <c r="E158" s="104"/>
      <c r="F158" s="112"/>
      <c r="G158" s="112"/>
      <c r="H158" s="112"/>
      <c r="I158" s="112"/>
      <c r="J158" s="116">
        <f t="shared" si="3"/>
        <v>0</v>
      </c>
      <c r="K158" s="283"/>
      <c r="L158" s="284"/>
      <c r="M158" s="284"/>
      <c r="N158" s="284"/>
      <c r="O158" s="284"/>
      <c r="P158" s="284"/>
      <c r="Q158" s="285"/>
      <c r="R158" s="104"/>
      <c r="S158" s="112"/>
      <c r="T158" s="114"/>
      <c r="U158" s="115"/>
      <c r="V158" s="109">
        <f t="shared" si="2"/>
        <v>0</v>
      </c>
    </row>
    <row r="159" spans="1:22" s="110" customFormat="1" ht="33.75" customHeight="1">
      <c r="A159" s="111">
        <v>123</v>
      </c>
      <c r="B159" s="303"/>
      <c r="C159" s="304"/>
      <c r="D159" s="305"/>
      <c r="E159" s="104"/>
      <c r="F159" s="112"/>
      <c r="G159" s="112"/>
      <c r="H159" s="112"/>
      <c r="I159" s="112"/>
      <c r="J159" s="116">
        <f t="shared" si="3"/>
        <v>0</v>
      </c>
      <c r="K159" s="283"/>
      <c r="L159" s="284"/>
      <c r="M159" s="284"/>
      <c r="N159" s="284"/>
      <c r="O159" s="284"/>
      <c r="P159" s="284"/>
      <c r="Q159" s="285"/>
      <c r="R159" s="104"/>
      <c r="S159" s="112"/>
      <c r="T159" s="114"/>
      <c r="U159" s="115"/>
      <c r="V159" s="109">
        <f t="shared" si="2"/>
        <v>0</v>
      </c>
    </row>
    <row r="160" spans="1:22" s="110" customFormat="1" ht="33.75" customHeight="1">
      <c r="A160" s="111">
        <v>124</v>
      </c>
      <c r="B160" s="303"/>
      <c r="C160" s="304"/>
      <c r="D160" s="305"/>
      <c r="E160" s="104"/>
      <c r="F160" s="112"/>
      <c r="G160" s="112"/>
      <c r="H160" s="112"/>
      <c r="I160" s="112"/>
      <c r="J160" s="116">
        <f t="shared" si="3"/>
        <v>0</v>
      </c>
      <c r="K160" s="283"/>
      <c r="L160" s="284"/>
      <c r="M160" s="284"/>
      <c r="N160" s="284"/>
      <c r="O160" s="284"/>
      <c r="P160" s="284"/>
      <c r="Q160" s="285"/>
      <c r="R160" s="104"/>
      <c r="S160" s="112"/>
      <c r="T160" s="114"/>
      <c r="U160" s="115"/>
      <c r="V160" s="109">
        <f t="shared" si="2"/>
        <v>0</v>
      </c>
    </row>
    <row r="161" spans="1:22" s="110" customFormat="1" ht="33.75" customHeight="1">
      <c r="A161" s="111">
        <v>125</v>
      </c>
      <c r="B161" s="303"/>
      <c r="C161" s="304"/>
      <c r="D161" s="305"/>
      <c r="E161" s="104"/>
      <c r="F161" s="112"/>
      <c r="G161" s="112"/>
      <c r="H161" s="112"/>
      <c r="I161" s="112"/>
      <c r="J161" s="116">
        <f t="shared" si="3"/>
        <v>0</v>
      </c>
      <c r="K161" s="283"/>
      <c r="L161" s="284"/>
      <c r="M161" s="284"/>
      <c r="N161" s="284"/>
      <c r="O161" s="284"/>
      <c r="P161" s="284"/>
      <c r="Q161" s="285"/>
      <c r="R161" s="104"/>
      <c r="S161" s="112"/>
      <c r="T161" s="114"/>
      <c r="U161" s="115"/>
      <c r="V161" s="109">
        <f t="shared" si="2"/>
        <v>0</v>
      </c>
    </row>
    <row r="162" spans="1:22" s="110" customFormat="1" ht="33.75" customHeight="1">
      <c r="A162" s="111">
        <v>126</v>
      </c>
      <c r="B162" s="303"/>
      <c r="C162" s="304"/>
      <c r="D162" s="305"/>
      <c r="E162" s="104"/>
      <c r="F162" s="112"/>
      <c r="G162" s="112"/>
      <c r="H162" s="112"/>
      <c r="I162" s="112"/>
      <c r="J162" s="116">
        <f t="shared" si="3"/>
        <v>0</v>
      </c>
      <c r="K162" s="283"/>
      <c r="L162" s="284"/>
      <c r="M162" s="284"/>
      <c r="N162" s="284"/>
      <c r="O162" s="284"/>
      <c r="P162" s="284"/>
      <c r="Q162" s="285"/>
      <c r="R162" s="104"/>
      <c r="S162" s="112"/>
      <c r="T162" s="114"/>
      <c r="U162" s="115"/>
      <c r="V162" s="109">
        <f t="shared" si="2"/>
        <v>0</v>
      </c>
    </row>
    <row r="163" spans="1:22" s="110" customFormat="1" ht="33.75" customHeight="1">
      <c r="A163" s="111">
        <v>127</v>
      </c>
      <c r="B163" s="303"/>
      <c r="C163" s="304"/>
      <c r="D163" s="305"/>
      <c r="E163" s="104"/>
      <c r="F163" s="112"/>
      <c r="G163" s="112"/>
      <c r="H163" s="112"/>
      <c r="I163" s="112"/>
      <c r="J163" s="116">
        <f t="shared" si="3"/>
        <v>0</v>
      </c>
      <c r="K163" s="283"/>
      <c r="L163" s="284"/>
      <c r="M163" s="284"/>
      <c r="N163" s="284"/>
      <c r="O163" s="284"/>
      <c r="P163" s="284"/>
      <c r="Q163" s="285"/>
      <c r="R163" s="104"/>
      <c r="S163" s="112"/>
      <c r="T163" s="114"/>
      <c r="U163" s="115"/>
      <c r="V163" s="109">
        <f t="shared" si="2"/>
        <v>0</v>
      </c>
    </row>
    <row r="164" spans="1:22" s="110" customFormat="1" ht="33.75" customHeight="1">
      <c r="A164" s="111">
        <v>128</v>
      </c>
      <c r="B164" s="303"/>
      <c r="C164" s="304"/>
      <c r="D164" s="305"/>
      <c r="E164" s="104"/>
      <c r="F164" s="112"/>
      <c r="G164" s="112"/>
      <c r="H164" s="112"/>
      <c r="I164" s="112"/>
      <c r="J164" s="116">
        <f t="shared" si="3"/>
        <v>0</v>
      </c>
      <c r="K164" s="283"/>
      <c r="L164" s="284"/>
      <c r="M164" s="284"/>
      <c r="N164" s="284"/>
      <c r="O164" s="284"/>
      <c r="P164" s="284"/>
      <c r="Q164" s="285"/>
      <c r="R164" s="104"/>
      <c r="S164" s="112"/>
      <c r="T164" s="114"/>
      <c r="U164" s="115"/>
      <c r="V164" s="109">
        <f t="shared" si="2"/>
        <v>0</v>
      </c>
    </row>
    <row r="165" spans="1:22" s="110" customFormat="1" ht="33.75" customHeight="1">
      <c r="A165" s="111">
        <v>129</v>
      </c>
      <c r="B165" s="303"/>
      <c r="C165" s="304"/>
      <c r="D165" s="305"/>
      <c r="E165" s="104"/>
      <c r="F165" s="112"/>
      <c r="G165" s="112"/>
      <c r="H165" s="112"/>
      <c r="I165" s="112"/>
      <c r="J165" s="116">
        <f t="shared" si="3"/>
        <v>0</v>
      </c>
      <c r="K165" s="283"/>
      <c r="L165" s="284"/>
      <c r="M165" s="284"/>
      <c r="N165" s="284"/>
      <c r="O165" s="284"/>
      <c r="P165" s="284"/>
      <c r="Q165" s="285"/>
      <c r="R165" s="104"/>
      <c r="S165" s="112"/>
      <c r="T165" s="114"/>
      <c r="U165" s="115"/>
      <c r="V165" s="109">
        <f t="shared" ref="V165:V228" si="4">MAX(F165:I165)</f>
        <v>0</v>
      </c>
    </row>
    <row r="166" spans="1:22" s="110" customFormat="1" ht="33.75" customHeight="1">
      <c r="A166" s="111">
        <v>130</v>
      </c>
      <c r="B166" s="303"/>
      <c r="C166" s="304"/>
      <c r="D166" s="305"/>
      <c r="E166" s="104"/>
      <c r="F166" s="112"/>
      <c r="G166" s="112"/>
      <c r="H166" s="112"/>
      <c r="I166" s="112"/>
      <c r="J166" s="116">
        <f t="shared" ref="J166:J229" si="5">COUNT(F166:I166)</f>
        <v>0</v>
      </c>
      <c r="K166" s="283"/>
      <c r="L166" s="284"/>
      <c r="M166" s="284"/>
      <c r="N166" s="284"/>
      <c r="O166" s="284"/>
      <c r="P166" s="284"/>
      <c r="Q166" s="285"/>
      <c r="R166" s="104"/>
      <c r="S166" s="112"/>
      <c r="T166" s="114"/>
      <c r="U166" s="115"/>
      <c r="V166" s="109">
        <f t="shared" si="4"/>
        <v>0</v>
      </c>
    </row>
    <row r="167" spans="1:22" s="110" customFormat="1" ht="33.75" customHeight="1">
      <c r="A167" s="111">
        <v>131</v>
      </c>
      <c r="B167" s="303"/>
      <c r="C167" s="304"/>
      <c r="D167" s="305"/>
      <c r="E167" s="104"/>
      <c r="F167" s="112"/>
      <c r="G167" s="112"/>
      <c r="H167" s="112"/>
      <c r="I167" s="112"/>
      <c r="J167" s="116">
        <f t="shared" si="5"/>
        <v>0</v>
      </c>
      <c r="K167" s="283"/>
      <c r="L167" s="284"/>
      <c r="M167" s="284"/>
      <c r="N167" s="284"/>
      <c r="O167" s="284"/>
      <c r="P167" s="284"/>
      <c r="Q167" s="285"/>
      <c r="R167" s="104"/>
      <c r="S167" s="112"/>
      <c r="T167" s="114"/>
      <c r="U167" s="115"/>
      <c r="V167" s="109">
        <f t="shared" si="4"/>
        <v>0</v>
      </c>
    </row>
    <row r="168" spans="1:22" s="110" customFormat="1" ht="33.75" customHeight="1">
      <c r="A168" s="111">
        <v>132</v>
      </c>
      <c r="B168" s="303"/>
      <c r="C168" s="304"/>
      <c r="D168" s="305"/>
      <c r="E168" s="104"/>
      <c r="F168" s="112"/>
      <c r="G168" s="112"/>
      <c r="H168" s="112"/>
      <c r="I168" s="112"/>
      <c r="J168" s="116">
        <f t="shared" si="5"/>
        <v>0</v>
      </c>
      <c r="K168" s="283"/>
      <c r="L168" s="284"/>
      <c r="M168" s="284"/>
      <c r="N168" s="284"/>
      <c r="O168" s="284"/>
      <c r="P168" s="284"/>
      <c r="Q168" s="285"/>
      <c r="R168" s="104"/>
      <c r="S168" s="112"/>
      <c r="T168" s="114"/>
      <c r="U168" s="115"/>
      <c r="V168" s="109">
        <f t="shared" si="4"/>
        <v>0</v>
      </c>
    </row>
    <row r="169" spans="1:22" s="110" customFormat="1" ht="33.75" customHeight="1">
      <c r="A169" s="111">
        <v>133</v>
      </c>
      <c r="B169" s="303"/>
      <c r="C169" s="304"/>
      <c r="D169" s="305"/>
      <c r="E169" s="104"/>
      <c r="F169" s="112"/>
      <c r="G169" s="112"/>
      <c r="H169" s="112"/>
      <c r="I169" s="112"/>
      <c r="J169" s="116">
        <f t="shared" si="5"/>
        <v>0</v>
      </c>
      <c r="K169" s="283"/>
      <c r="L169" s="284"/>
      <c r="M169" s="284"/>
      <c r="N169" s="284"/>
      <c r="O169" s="284"/>
      <c r="P169" s="284"/>
      <c r="Q169" s="285"/>
      <c r="R169" s="104"/>
      <c r="S169" s="112"/>
      <c r="T169" s="114"/>
      <c r="U169" s="115"/>
      <c r="V169" s="109">
        <f t="shared" si="4"/>
        <v>0</v>
      </c>
    </row>
    <row r="170" spans="1:22" s="110" customFormat="1" ht="33.75" customHeight="1">
      <c r="A170" s="111">
        <v>134</v>
      </c>
      <c r="B170" s="303"/>
      <c r="C170" s="304"/>
      <c r="D170" s="305"/>
      <c r="E170" s="104"/>
      <c r="F170" s="112"/>
      <c r="G170" s="112"/>
      <c r="H170" s="112"/>
      <c r="I170" s="112"/>
      <c r="J170" s="116">
        <f t="shared" si="5"/>
        <v>0</v>
      </c>
      <c r="K170" s="283"/>
      <c r="L170" s="284"/>
      <c r="M170" s="284"/>
      <c r="N170" s="284"/>
      <c r="O170" s="284"/>
      <c r="P170" s="284"/>
      <c r="Q170" s="285"/>
      <c r="R170" s="104"/>
      <c r="S170" s="112"/>
      <c r="T170" s="114"/>
      <c r="U170" s="115"/>
      <c r="V170" s="109">
        <f t="shared" si="4"/>
        <v>0</v>
      </c>
    </row>
    <row r="171" spans="1:22" s="110" customFormat="1" ht="33.75" customHeight="1">
      <c r="A171" s="111">
        <v>135</v>
      </c>
      <c r="B171" s="303"/>
      <c r="C171" s="304"/>
      <c r="D171" s="305"/>
      <c r="E171" s="104"/>
      <c r="F171" s="112"/>
      <c r="G171" s="112"/>
      <c r="H171" s="112"/>
      <c r="I171" s="112"/>
      <c r="J171" s="116">
        <f t="shared" si="5"/>
        <v>0</v>
      </c>
      <c r="K171" s="283"/>
      <c r="L171" s="284"/>
      <c r="M171" s="284"/>
      <c r="N171" s="284"/>
      <c r="O171" s="284"/>
      <c r="P171" s="284"/>
      <c r="Q171" s="285"/>
      <c r="R171" s="104"/>
      <c r="S171" s="112"/>
      <c r="T171" s="114"/>
      <c r="U171" s="115"/>
      <c r="V171" s="109">
        <f t="shared" si="4"/>
        <v>0</v>
      </c>
    </row>
    <row r="172" spans="1:22" s="110" customFormat="1" ht="33.75" customHeight="1">
      <c r="A172" s="111">
        <v>136</v>
      </c>
      <c r="B172" s="303"/>
      <c r="C172" s="304"/>
      <c r="D172" s="305"/>
      <c r="E172" s="104"/>
      <c r="F172" s="112"/>
      <c r="G172" s="112"/>
      <c r="H172" s="112"/>
      <c r="I172" s="112"/>
      <c r="J172" s="116">
        <f t="shared" si="5"/>
        <v>0</v>
      </c>
      <c r="K172" s="283"/>
      <c r="L172" s="284"/>
      <c r="M172" s="284"/>
      <c r="N172" s="284"/>
      <c r="O172" s="284"/>
      <c r="P172" s="284"/>
      <c r="Q172" s="285"/>
      <c r="R172" s="104"/>
      <c r="S172" s="112"/>
      <c r="T172" s="114"/>
      <c r="U172" s="115"/>
      <c r="V172" s="109">
        <f t="shared" si="4"/>
        <v>0</v>
      </c>
    </row>
    <row r="173" spans="1:22" s="110" customFormat="1" ht="33.75" customHeight="1">
      <c r="A173" s="111">
        <v>137</v>
      </c>
      <c r="B173" s="303"/>
      <c r="C173" s="304"/>
      <c r="D173" s="305"/>
      <c r="E173" s="104"/>
      <c r="F173" s="112"/>
      <c r="G173" s="112"/>
      <c r="H173" s="112"/>
      <c r="I173" s="112"/>
      <c r="J173" s="116">
        <f t="shared" si="5"/>
        <v>0</v>
      </c>
      <c r="K173" s="283"/>
      <c r="L173" s="284"/>
      <c r="M173" s="284"/>
      <c r="N173" s="284"/>
      <c r="O173" s="284"/>
      <c r="P173" s="284"/>
      <c r="Q173" s="285"/>
      <c r="R173" s="104"/>
      <c r="S173" s="112"/>
      <c r="T173" s="114"/>
      <c r="U173" s="115"/>
      <c r="V173" s="109">
        <f t="shared" si="4"/>
        <v>0</v>
      </c>
    </row>
    <row r="174" spans="1:22" s="110" customFormat="1" ht="33.75" customHeight="1">
      <c r="A174" s="111">
        <v>138</v>
      </c>
      <c r="B174" s="303"/>
      <c r="C174" s="304"/>
      <c r="D174" s="305"/>
      <c r="E174" s="104"/>
      <c r="F174" s="112"/>
      <c r="G174" s="112"/>
      <c r="H174" s="112"/>
      <c r="I174" s="112"/>
      <c r="J174" s="116">
        <f t="shared" si="5"/>
        <v>0</v>
      </c>
      <c r="K174" s="283"/>
      <c r="L174" s="284"/>
      <c r="M174" s="284"/>
      <c r="N174" s="284"/>
      <c r="O174" s="284"/>
      <c r="P174" s="284"/>
      <c r="Q174" s="285"/>
      <c r="R174" s="104"/>
      <c r="S174" s="112"/>
      <c r="T174" s="114" t="b">
        <v>0</v>
      </c>
      <c r="U174" s="115"/>
      <c r="V174" s="109">
        <f t="shared" si="4"/>
        <v>0</v>
      </c>
    </row>
    <row r="175" spans="1:22" s="110" customFormat="1" ht="33.75" customHeight="1">
      <c r="A175" s="111">
        <v>139</v>
      </c>
      <c r="B175" s="303"/>
      <c r="C175" s="304"/>
      <c r="D175" s="305"/>
      <c r="E175" s="104"/>
      <c r="F175" s="112"/>
      <c r="G175" s="112"/>
      <c r="H175" s="112"/>
      <c r="I175" s="112"/>
      <c r="J175" s="116">
        <f t="shared" si="5"/>
        <v>0</v>
      </c>
      <c r="K175" s="283"/>
      <c r="L175" s="284"/>
      <c r="M175" s="284"/>
      <c r="N175" s="284"/>
      <c r="O175" s="284"/>
      <c r="P175" s="284"/>
      <c r="Q175" s="285"/>
      <c r="R175" s="104"/>
      <c r="S175" s="112"/>
      <c r="T175" s="114" t="b">
        <v>0</v>
      </c>
      <c r="U175" s="115"/>
      <c r="V175" s="109">
        <f t="shared" si="4"/>
        <v>0</v>
      </c>
    </row>
    <row r="176" spans="1:22" s="110" customFormat="1" ht="33.75" customHeight="1">
      <c r="A176" s="111">
        <v>140</v>
      </c>
      <c r="B176" s="303"/>
      <c r="C176" s="304"/>
      <c r="D176" s="305"/>
      <c r="E176" s="104"/>
      <c r="F176" s="112"/>
      <c r="G176" s="112"/>
      <c r="H176" s="112"/>
      <c r="I176" s="112"/>
      <c r="J176" s="116">
        <f t="shared" si="5"/>
        <v>0</v>
      </c>
      <c r="K176" s="283"/>
      <c r="L176" s="284"/>
      <c r="M176" s="284"/>
      <c r="N176" s="284"/>
      <c r="O176" s="284"/>
      <c r="P176" s="284"/>
      <c r="Q176" s="285"/>
      <c r="R176" s="104"/>
      <c r="S176" s="112"/>
      <c r="T176" s="114"/>
      <c r="U176" s="115"/>
      <c r="V176" s="109">
        <f t="shared" si="4"/>
        <v>0</v>
      </c>
    </row>
    <row r="177" spans="1:22" s="110" customFormat="1" ht="33.75" customHeight="1">
      <c r="A177" s="111">
        <v>141</v>
      </c>
      <c r="B177" s="303"/>
      <c r="C177" s="304"/>
      <c r="D177" s="305"/>
      <c r="E177" s="104"/>
      <c r="F177" s="112"/>
      <c r="G177" s="112"/>
      <c r="H177" s="112"/>
      <c r="I177" s="112"/>
      <c r="J177" s="116">
        <f t="shared" si="5"/>
        <v>0</v>
      </c>
      <c r="K177" s="283"/>
      <c r="L177" s="284"/>
      <c r="M177" s="284"/>
      <c r="N177" s="284"/>
      <c r="O177" s="284"/>
      <c r="P177" s="284"/>
      <c r="Q177" s="285"/>
      <c r="R177" s="104"/>
      <c r="S177" s="112"/>
      <c r="T177" s="114"/>
      <c r="U177" s="115"/>
      <c r="V177" s="109">
        <f t="shared" si="4"/>
        <v>0</v>
      </c>
    </row>
    <row r="178" spans="1:22" s="110" customFormat="1" ht="33.75" customHeight="1">
      <c r="A178" s="111">
        <v>142</v>
      </c>
      <c r="B178" s="303"/>
      <c r="C178" s="304"/>
      <c r="D178" s="305"/>
      <c r="E178" s="104"/>
      <c r="F178" s="112"/>
      <c r="G178" s="112"/>
      <c r="H178" s="112"/>
      <c r="I178" s="112"/>
      <c r="J178" s="116">
        <f t="shared" si="5"/>
        <v>0</v>
      </c>
      <c r="K178" s="283"/>
      <c r="L178" s="284"/>
      <c r="M178" s="284"/>
      <c r="N178" s="284"/>
      <c r="O178" s="284"/>
      <c r="P178" s="284"/>
      <c r="Q178" s="285"/>
      <c r="R178" s="104"/>
      <c r="S178" s="112"/>
      <c r="T178" s="114"/>
      <c r="U178" s="115"/>
      <c r="V178" s="109">
        <f t="shared" si="4"/>
        <v>0</v>
      </c>
    </row>
    <row r="179" spans="1:22" s="110" customFormat="1" ht="33.75" customHeight="1">
      <c r="A179" s="111">
        <v>143</v>
      </c>
      <c r="B179" s="303"/>
      <c r="C179" s="304"/>
      <c r="D179" s="305"/>
      <c r="E179" s="104"/>
      <c r="F179" s="112"/>
      <c r="G179" s="112"/>
      <c r="H179" s="112"/>
      <c r="I179" s="112"/>
      <c r="J179" s="116">
        <f t="shared" si="5"/>
        <v>0</v>
      </c>
      <c r="K179" s="283"/>
      <c r="L179" s="284"/>
      <c r="M179" s="284"/>
      <c r="N179" s="284"/>
      <c r="O179" s="284"/>
      <c r="P179" s="284"/>
      <c r="Q179" s="285"/>
      <c r="R179" s="104"/>
      <c r="S179" s="112"/>
      <c r="T179" s="114"/>
      <c r="U179" s="115"/>
      <c r="V179" s="109">
        <f t="shared" si="4"/>
        <v>0</v>
      </c>
    </row>
    <row r="180" spans="1:22" s="110" customFormat="1" ht="33.75" customHeight="1">
      <c r="A180" s="111">
        <v>144</v>
      </c>
      <c r="B180" s="303"/>
      <c r="C180" s="304"/>
      <c r="D180" s="305"/>
      <c r="E180" s="104"/>
      <c r="F180" s="112"/>
      <c r="G180" s="112"/>
      <c r="H180" s="112"/>
      <c r="I180" s="112"/>
      <c r="J180" s="116">
        <f t="shared" si="5"/>
        <v>0</v>
      </c>
      <c r="K180" s="283"/>
      <c r="L180" s="284"/>
      <c r="M180" s="284"/>
      <c r="N180" s="284"/>
      <c r="O180" s="284"/>
      <c r="P180" s="284"/>
      <c r="Q180" s="285"/>
      <c r="R180" s="104"/>
      <c r="S180" s="112"/>
      <c r="T180" s="114"/>
      <c r="U180" s="115"/>
      <c r="V180" s="109">
        <f t="shared" si="4"/>
        <v>0</v>
      </c>
    </row>
    <row r="181" spans="1:22" s="110" customFormat="1" ht="33.75" customHeight="1">
      <c r="A181" s="111">
        <v>145</v>
      </c>
      <c r="B181" s="303"/>
      <c r="C181" s="304"/>
      <c r="D181" s="305"/>
      <c r="E181" s="104"/>
      <c r="F181" s="112"/>
      <c r="G181" s="112"/>
      <c r="H181" s="112"/>
      <c r="I181" s="112"/>
      <c r="J181" s="116">
        <f t="shared" si="5"/>
        <v>0</v>
      </c>
      <c r="K181" s="283"/>
      <c r="L181" s="284"/>
      <c r="M181" s="284"/>
      <c r="N181" s="284"/>
      <c r="O181" s="284"/>
      <c r="P181" s="284"/>
      <c r="Q181" s="285"/>
      <c r="R181" s="104"/>
      <c r="S181" s="112"/>
      <c r="T181" s="114"/>
      <c r="U181" s="115"/>
      <c r="V181" s="109">
        <f t="shared" si="4"/>
        <v>0</v>
      </c>
    </row>
    <row r="182" spans="1:22" s="110" customFormat="1" ht="33.75" customHeight="1">
      <c r="A182" s="111">
        <v>146</v>
      </c>
      <c r="B182" s="303"/>
      <c r="C182" s="304"/>
      <c r="D182" s="305"/>
      <c r="E182" s="104"/>
      <c r="F182" s="112"/>
      <c r="G182" s="112"/>
      <c r="H182" s="112"/>
      <c r="I182" s="112"/>
      <c r="J182" s="116">
        <f t="shared" si="5"/>
        <v>0</v>
      </c>
      <c r="K182" s="283"/>
      <c r="L182" s="284"/>
      <c r="M182" s="284"/>
      <c r="N182" s="284"/>
      <c r="O182" s="284"/>
      <c r="P182" s="284"/>
      <c r="Q182" s="285"/>
      <c r="R182" s="104"/>
      <c r="S182" s="112"/>
      <c r="T182" s="114"/>
      <c r="U182" s="115"/>
      <c r="V182" s="109">
        <f t="shared" si="4"/>
        <v>0</v>
      </c>
    </row>
    <row r="183" spans="1:22" s="110" customFormat="1" ht="33.75" customHeight="1">
      <c r="A183" s="111">
        <v>147</v>
      </c>
      <c r="B183" s="303"/>
      <c r="C183" s="304"/>
      <c r="D183" s="305"/>
      <c r="E183" s="104"/>
      <c r="F183" s="112"/>
      <c r="G183" s="112"/>
      <c r="H183" s="112"/>
      <c r="I183" s="112"/>
      <c r="J183" s="116">
        <f t="shared" si="5"/>
        <v>0</v>
      </c>
      <c r="K183" s="283"/>
      <c r="L183" s="284"/>
      <c r="M183" s="284"/>
      <c r="N183" s="284"/>
      <c r="O183" s="284"/>
      <c r="P183" s="284"/>
      <c r="Q183" s="285"/>
      <c r="R183" s="104"/>
      <c r="S183" s="112"/>
      <c r="T183" s="114"/>
      <c r="U183" s="115"/>
      <c r="V183" s="109">
        <f t="shared" si="4"/>
        <v>0</v>
      </c>
    </row>
    <row r="184" spans="1:22" s="110" customFormat="1" ht="33.75" customHeight="1">
      <c r="A184" s="111">
        <v>148</v>
      </c>
      <c r="B184" s="303"/>
      <c r="C184" s="304"/>
      <c r="D184" s="305"/>
      <c r="E184" s="104"/>
      <c r="F184" s="112"/>
      <c r="G184" s="112"/>
      <c r="H184" s="112"/>
      <c r="I184" s="112"/>
      <c r="J184" s="116">
        <f t="shared" si="5"/>
        <v>0</v>
      </c>
      <c r="K184" s="283"/>
      <c r="L184" s="284"/>
      <c r="M184" s="284"/>
      <c r="N184" s="284"/>
      <c r="O184" s="284"/>
      <c r="P184" s="284"/>
      <c r="Q184" s="285"/>
      <c r="R184" s="104"/>
      <c r="S184" s="112"/>
      <c r="T184" s="114"/>
      <c r="U184" s="115"/>
      <c r="V184" s="109">
        <f t="shared" si="4"/>
        <v>0</v>
      </c>
    </row>
    <row r="185" spans="1:22" s="110" customFormat="1" ht="33.75" customHeight="1">
      <c r="A185" s="111">
        <v>149</v>
      </c>
      <c r="B185" s="303"/>
      <c r="C185" s="304"/>
      <c r="D185" s="305"/>
      <c r="E185" s="104"/>
      <c r="F185" s="112"/>
      <c r="G185" s="112"/>
      <c r="H185" s="112"/>
      <c r="I185" s="112"/>
      <c r="J185" s="116">
        <f t="shared" si="5"/>
        <v>0</v>
      </c>
      <c r="K185" s="283"/>
      <c r="L185" s="284"/>
      <c r="M185" s="284"/>
      <c r="N185" s="284"/>
      <c r="O185" s="284"/>
      <c r="P185" s="284"/>
      <c r="Q185" s="285"/>
      <c r="R185" s="104"/>
      <c r="S185" s="112"/>
      <c r="T185" s="114"/>
      <c r="U185" s="115"/>
      <c r="V185" s="109">
        <f t="shared" si="4"/>
        <v>0</v>
      </c>
    </row>
    <row r="186" spans="1:22" s="110" customFormat="1" ht="33.75" customHeight="1">
      <c r="A186" s="111">
        <v>150</v>
      </c>
      <c r="B186" s="303"/>
      <c r="C186" s="304"/>
      <c r="D186" s="305"/>
      <c r="E186" s="104"/>
      <c r="F186" s="112"/>
      <c r="G186" s="112"/>
      <c r="H186" s="112"/>
      <c r="I186" s="112"/>
      <c r="J186" s="116">
        <f t="shared" si="5"/>
        <v>0</v>
      </c>
      <c r="K186" s="283"/>
      <c r="L186" s="284"/>
      <c r="M186" s="284"/>
      <c r="N186" s="284"/>
      <c r="O186" s="284"/>
      <c r="P186" s="284"/>
      <c r="Q186" s="285"/>
      <c r="R186" s="104"/>
      <c r="S186" s="112"/>
      <c r="T186" s="114"/>
      <c r="U186" s="115"/>
      <c r="V186" s="109">
        <f t="shared" si="4"/>
        <v>0</v>
      </c>
    </row>
    <row r="187" spans="1:22" s="110" customFormat="1" ht="33.75" customHeight="1">
      <c r="A187" s="111">
        <v>151</v>
      </c>
      <c r="B187" s="303"/>
      <c r="C187" s="304"/>
      <c r="D187" s="305"/>
      <c r="E187" s="104"/>
      <c r="F187" s="112"/>
      <c r="G187" s="112"/>
      <c r="H187" s="112"/>
      <c r="I187" s="112"/>
      <c r="J187" s="116">
        <f t="shared" si="5"/>
        <v>0</v>
      </c>
      <c r="K187" s="283"/>
      <c r="L187" s="284"/>
      <c r="M187" s="284"/>
      <c r="N187" s="284"/>
      <c r="O187" s="284"/>
      <c r="P187" s="284"/>
      <c r="Q187" s="285"/>
      <c r="R187" s="104"/>
      <c r="S187" s="112"/>
      <c r="T187" s="114"/>
      <c r="U187" s="115"/>
      <c r="V187" s="109">
        <f t="shared" si="4"/>
        <v>0</v>
      </c>
    </row>
    <row r="188" spans="1:22" s="110" customFormat="1" ht="33.75" customHeight="1">
      <c r="A188" s="111">
        <v>152</v>
      </c>
      <c r="B188" s="303"/>
      <c r="C188" s="304"/>
      <c r="D188" s="305"/>
      <c r="E188" s="104"/>
      <c r="F188" s="112"/>
      <c r="G188" s="112"/>
      <c r="H188" s="112"/>
      <c r="I188" s="112"/>
      <c r="J188" s="116">
        <f t="shared" si="5"/>
        <v>0</v>
      </c>
      <c r="K188" s="283"/>
      <c r="L188" s="284"/>
      <c r="M188" s="284"/>
      <c r="N188" s="284"/>
      <c r="O188" s="284"/>
      <c r="P188" s="284"/>
      <c r="Q188" s="285"/>
      <c r="R188" s="104"/>
      <c r="S188" s="112"/>
      <c r="T188" s="114"/>
      <c r="U188" s="115"/>
      <c r="V188" s="109">
        <f t="shared" si="4"/>
        <v>0</v>
      </c>
    </row>
    <row r="189" spans="1:22" s="110" customFormat="1" ht="33.75" customHeight="1">
      <c r="A189" s="111">
        <v>153</v>
      </c>
      <c r="B189" s="303"/>
      <c r="C189" s="304"/>
      <c r="D189" s="305"/>
      <c r="E189" s="104"/>
      <c r="F189" s="112"/>
      <c r="G189" s="112"/>
      <c r="H189" s="112"/>
      <c r="I189" s="112"/>
      <c r="J189" s="116">
        <f t="shared" si="5"/>
        <v>0</v>
      </c>
      <c r="K189" s="283"/>
      <c r="L189" s="284"/>
      <c r="M189" s="284"/>
      <c r="N189" s="284"/>
      <c r="O189" s="284"/>
      <c r="P189" s="284"/>
      <c r="Q189" s="285"/>
      <c r="R189" s="104"/>
      <c r="S189" s="112"/>
      <c r="T189" s="114"/>
      <c r="U189" s="115"/>
      <c r="V189" s="109">
        <f t="shared" si="4"/>
        <v>0</v>
      </c>
    </row>
    <row r="190" spans="1:22" s="110" customFormat="1" ht="33.75" customHeight="1">
      <c r="A190" s="111">
        <v>154</v>
      </c>
      <c r="B190" s="303"/>
      <c r="C190" s="304"/>
      <c r="D190" s="305"/>
      <c r="E190" s="104"/>
      <c r="F190" s="112"/>
      <c r="G190" s="112"/>
      <c r="H190" s="112"/>
      <c r="I190" s="112"/>
      <c r="J190" s="116">
        <f t="shared" si="5"/>
        <v>0</v>
      </c>
      <c r="K190" s="283"/>
      <c r="L190" s="284"/>
      <c r="M190" s="284"/>
      <c r="N190" s="284"/>
      <c r="O190" s="284"/>
      <c r="P190" s="284"/>
      <c r="Q190" s="285"/>
      <c r="R190" s="104"/>
      <c r="S190" s="112"/>
      <c r="T190" s="114"/>
      <c r="U190" s="115"/>
      <c r="V190" s="109">
        <f t="shared" si="4"/>
        <v>0</v>
      </c>
    </row>
    <row r="191" spans="1:22" s="110" customFormat="1" ht="33.75" customHeight="1">
      <c r="A191" s="111">
        <v>155</v>
      </c>
      <c r="B191" s="303"/>
      <c r="C191" s="304"/>
      <c r="D191" s="305"/>
      <c r="E191" s="104"/>
      <c r="F191" s="112"/>
      <c r="G191" s="112"/>
      <c r="H191" s="112"/>
      <c r="I191" s="112"/>
      <c r="J191" s="116">
        <f t="shared" si="5"/>
        <v>0</v>
      </c>
      <c r="K191" s="283"/>
      <c r="L191" s="284"/>
      <c r="M191" s="284"/>
      <c r="N191" s="284"/>
      <c r="O191" s="284"/>
      <c r="P191" s="284"/>
      <c r="Q191" s="285"/>
      <c r="R191" s="104"/>
      <c r="S191" s="112"/>
      <c r="T191" s="114"/>
      <c r="U191" s="115"/>
      <c r="V191" s="109">
        <f t="shared" si="4"/>
        <v>0</v>
      </c>
    </row>
    <row r="192" spans="1:22" s="110" customFormat="1" ht="33.75" customHeight="1">
      <c r="A192" s="111">
        <v>156</v>
      </c>
      <c r="B192" s="303"/>
      <c r="C192" s="304"/>
      <c r="D192" s="305"/>
      <c r="E192" s="104"/>
      <c r="F192" s="112"/>
      <c r="G192" s="112"/>
      <c r="H192" s="112"/>
      <c r="I192" s="112"/>
      <c r="J192" s="116">
        <f t="shared" si="5"/>
        <v>0</v>
      </c>
      <c r="K192" s="283"/>
      <c r="L192" s="284"/>
      <c r="M192" s="284"/>
      <c r="N192" s="284"/>
      <c r="O192" s="284"/>
      <c r="P192" s="284"/>
      <c r="Q192" s="285"/>
      <c r="R192" s="104"/>
      <c r="S192" s="112"/>
      <c r="T192" s="114"/>
      <c r="U192" s="115"/>
      <c r="V192" s="109">
        <f t="shared" si="4"/>
        <v>0</v>
      </c>
    </row>
    <row r="193" spans="1:22" s="110" customFormat="1" ht="33.75" customHeight="1">
      <c r="A193" s="111">
        <v>157</v>
      </c>
      <c r="B193" s="303"/>
      <c r="C193" s="304"/>
      <c r="D193" s="305"/>
      <c r="E193" s="104"/>
      <c r="F193" s="112"/>
      <c r="G193" s="112"/>
      <c r="H193" s="112"/>
      <c r="I193" s="112"/>
      <c r="J193" s="116">
        <f t="shared" si="5"/>
        <v>0</v>
      </c>
      <c r="K193" s="283"/>
      <c r="L193" s="284"/>
      <c r="M193" s="284"/>
      <c r="N193" s="284"/>
      <c r="O193" s="284"/>
      <c r="P193" s="284"/>
      <c r="Q193" s="285"/>
      <c r="R193" s="104"/>
      <c r="S193" s="112"/>
      <c r="T193" s="114"/>
      <c r="U193" s="115"/>
      <c r="V193" s="109">
        <f t="shared" si="4"/>
        <v>0</v>
      </c>
    </row>
    <row r="194" spans="1:22" s="110" customFormat="1" ht="33.75" customHeight="1">
      <c r="A194" s="111">
        <v>158</v>
      </c>
      <c r="B194" s="303"/>
      <c r="C194" s="304"/>
      <c r="D194" s="305"/>
      <c r="E194" s="104"/>
      <c r="F194" s="112"/>
      <c r="G194" s="112"/>
      <c r="H194" s="112"/>
      <c r="I194" s="112"/>
      <c r="J194" s="116">
        <f t="shared" si="5"/>
        <v>0</v>
      </c>
      <c r="K194" s="283"/>
      <c r="L194" s="284"/>
      <c r="M194" s="284"/>
      <c r="N194" s="284"/>
      <c r="O194" s="284"/>
      <c r="P194" s="284"/>
      <c r="Q194" s="285"/>
      <c r="R194" s="104"/>
      <c r="S194" s="112"/>
      <c r="T194" s="114"/>
      <c r="U194" s="115"/>
      <c r="V194" s="109">
        <f t="shared" si="4"/>
        <v>0</v>
      </c>
    </row>
    <row r="195" spans="1:22" s="110" customFormat="1" ht="33.75" customHeight="1">
      <c r="A195" s="111">
        <v>159</v>
      </c>
      <c r="B195" s="303"/>
      <c r="C195" s="304"/>
      <c r="D195" s="305"/>
      <c r="E195" s="104"/>
      <c r="F195" s="112"/>
      <c r="G195" s="112"/>
      <c r="H195" s="112"/>
      <c r="I195" s="112"/>
      <c r="J195" s="116">
        <f t="shared" si="5"/>
        <v>0</v>
      </c>
      <c r="K195" s="283"/>
      <c r="L195" s="284"/>
      <c r="M195" s="284"/>
      <c r="N195" s="284"/>
      <c r="O195" s="284"/>
      <c r="P195" s="284"/>
      <c r="Q195" s="285"/>
      <c r="R195" s="104"/>
      <c r="S195" s="112"/>
      <c r="T195" s="114"/>
      <c r="U195" s="115"/>
      <c r="V195" s="109">
        <f t="shared" si="4"/>
        <v>0</v>
      </c>
    </row>
    <row r="196" spans="1:22" s="110" customFormat="1" ht="33.75" customHeight="1">
      <c r="A196" s="111">
        <v>160</v>
      </c>
      <c r="B196" s="303"/>
      <c r="C196" s="304"/>
      <c r="D196" s="305"/>
      <c r="E196" s="104"/>
      <c r="F196" s="112"/>
      <c r="G196" s="112"/>
      <c r="H196" s="112"/>
      <c r="I196" s="112"/>
      <c r="J196" s="116">
        <f t="shared" si="5"/>
        <v>0</v>
      </c>
      <c r="K196" s="283"/>
      <c r="L196" s="284"/>
      <c r="M196" s="284"/>
      <c r="N196" s="284"/>
      <c r="O196" s="284"/>
      <c r="P196" s="284"/>
      <c r="Q196" s="285"/>
      <c r="R196" s="104"/>
      <c r="S196" s="112"/>
      <c r="T196" s="114"/>
      <c r="U196" s="115"/>
      <c r="V196" s="109">
        <f t="shared" si="4"/>
        <v>0</v>
      </c>
    </row>
    <row r="197" spans="1:22" s="110" customFormat="1" ht="33.75" customHeight="1">
      <c r="A197" s="111">
        <v>161</v>
      </c>
      <c r="B197" s="303"/>
      <c r="C197" s="304"/>
      <c r="D197" s="305"/>
      <c r="E197" s="104"/>
      <c r="F197" s="112"/>
      <c r="G197" s="112"/>
      <c r="H197" s="112"/>
      <c r="I197" s="112"/>
      <c r="J197" s="116">
        <f t="shared" si="5"/>
        <v>0</v>
      </c>
      <c r="K197" s="283"/>
      <c r="L197" s="284"/>
      <c r="M197" s="284"/>
      <c r="N197" s="284"/>
      <c r="O197" s="284"/>
      <c r="P197" s="284"/>
      <c r="Q197" s="285"/>
      <c r="R197" s="104"/>
      <c r="S197" s="112"/>
      <c r="T197" s="114"/>
      <c r="U197" s="115"/>
      <c r="V197" s="109">
        <f t="shared" si="4"/>
        <v>0</v>
      </c>
    </row>
    <row r="198" spans="1:22" s="110" customFormat="1" ht="33.75" customHeight="1">
      <c r="A198" s="111">
        <v>162</v>
      </c>
      <c r="B198" s="303"/>
      <c r="C198" s="304"/>
      <c r="D198" s="305"/>
      <c r="E198" s="104"/>
      <c r="F198" s="112"/>
      <c r="G198" s="112"/>
      <c r="H198" s="112"/>
      <c r="I198" s="112"/>
      <c r="J198" s="116">
        <f t="shared" si="5"/>
        <v>0</v>
      </c>
      <c r="K198" s="283"/>
      <c r="L198" s="284"/>
      <c r="M198" s="284"/>
      <c r="N198" s="284"/>
      <c r="O198" s="284"/>
      <c r="P198" s="284"/>
      <c r="Q198" s="285"/>
      <c r="R198" s="104"/>
      <c r="S198" s="112"/>
      <c r="T198" s="114"/>
      <c r="U198" s="115"/>
      <c r="V198" s="109">
        <f t="shared" si="4"/>
        <v>0</v>
      </c>
    </row>
    <row r="199" spans="1:22" s="110" customFormat="1" ht="33.75" customHeight="1">
      <c r="A199" s="111">
        <v>163</v>
      </c>
      <c r="B199" s="303"/>
      <c r="C199" s="304"/>
      <c r="D199" s="305"/>
      <c r="E199" s="104"/>
      <c r="F199" s="112"/>
      <c r="G199" s="112"/>
      <c r="H199" s="112"/>
      <c r="I199" s="112"/>
      <c r="J199" s="116">
        <f t="shared" si="5"/>
        <v>0</v>
      </c>
      <c r="K199" s="283"/>
      <c r="L199" s="284"/>
      <c r="M199" s="284"/>
      <c r="N199" s="284"/>
      <c r="O199" s="284"/>
      <c r="P199" s="284"/>
      <c r="Q199" s="285"/>
      <c r="R199" s="104"/>
      <c r="S199" s="112"/>
      <c r="T199" s="114"/>
      <c r="U199" s="115"/>
      <c r="V199" s="109">
        <f t="shared" si="4"/>
        <v>0</v>
      </c>
    </row>
    <row r="200" spans="1:22" s="110" customFormat="1" ht="33.75" customHeight="1">
      <c r="A200" s="111">
        <v>164</v>
      </c>
      <c r="B200" s="303"/>
      <c r="C200" s="304"/>
      <c r="D200" s="305"/>
      <c r="E200" s="104"/>
      <c r="F200" s="112"/>
      <c r="G200" s="112"/>
      <c r="H200" s="112"/>
      <c r="I200" s="112"/>
      <c r="J200" s="116">
        <f t="shared" si="5"/>
        <v>0</v>
      </c>
      <c r="K200" s="283"/>
      <c r="L200" s="284"/>
      <c r="M200" s="284"/>
      <c r="N200" s="284"/>
      <c r="O200" s="284"/>
      <c r="P200" s="284"/>
      <c r="Q200" s="285"/>
      <c r="R200" s="104"/>
      <c r="S200" s="112"/>
      <c r="T200" s="114"/>
      <c r="U200" s="115"/>
      <c r="V200" s="109">
        <f t="shared" si="4"/>
        <v>0</v>
      </c>
    </row>
    <row r="201" spans="1:22" s="110" customFormat="1" ht="33.75" customHeight="1">
      <c r="A201" s="111">
        <v>165</v>
      </c>
      <c r="B201" s="303"/>
      <c r="C201" s="304"/>
      <c r="D201" s="305"/>
      <c r="E201" s="104"/>
      <c r="F201" s="112"/>
      <c r="G201" s="112"/>
      <c r="H201" s="112"/>
      <c r="I201" s="112"/>
      <c r="J201" s="116">
        <f t="shared" si="5"/>
        <v>0</v>
      </c>
      <c r="K201" s="283"/>
      <c r="L201" s="284"/>
      <c r="M201" s="284"/>
      <c r="N201" s="284"/>
      <c r="O201" s="284"/>
      <c r="P201" s="284"/>
      <c r="Q201" s="285"/>
      <c r="R201" s="104"/>
      <c r="S201" s="112"/>
      <c r="T201" s="114"/>
      <c r="U201" s="115"/>
      <c r="V201" s="109">
        <f t="shared" si="4"/>
        <v>0</v>
      </c>
    </row>
    <row r="202" spans="1:22" s="110" customFormat="1" ht="33.75" customHeight="1">
      <c r="A202" s="111">
        <v>166</v>
      </c>
      <c r="B202" s="303"/>
      <c r="C202" s="304"/>
      <c r="D202" s="305"/>
      <c r="E202" s="104"/>
      <c r="F202" s="112"/>
      <c r="G202" s="112"/>
      <c r="H202" s="112"/>
      <c r="I202" s="112"/>
      <c r="J202" s="116">
        <f t="shared" si="5"/>
        <v>0</v>
      </c>
      <c r="K202" s="283"/>
      <c r="L202" s="284"/>
      <c r="M202" s="284"/>
      <c r="N202" s="284"/>
      <c r="O202" s="284"/>
      <c r="P202" s="284"/>
      <c r="Q202" s="285"/>
      <c r="R202" s="104"/>
      <c r="S202" s="112"/>
      <c r="T202" s="114"/>
      <c r="U202" s="115"/>
      <c r="V202" s="109">
        <f t="shared" si="4"/>
        <v>0</v>
      </c>
    </row>
    <row r="203" spans="1:22" s="110" customFormat="1" ht="33.75" customHeight="1">
      <c r="A203" s="111">
        <v>167</v>
      </c>
      <c r="B203" s="303"/>
      <c r="C203" s="304"/>
      <c r="D203" s="305"/>
      <c r="E203" s="104"/>
      <c r="F203" s="112"/>
      <c r="G203" s="112"/>
      <c r="H203" s="112"/>
      <c r="I203" s="112"/>
      <c r="J203" s="116">
        <f t="shared" si="5"/>
        <v>0</v>
      </c>
      <c r="K203" s="283"/>
      <c r="L203" s="284"/>
      <c r="M203" s="284"/>
      <c r="N203" s="284"/>
      <c r="O203" s="284"/>
      <c r="P203" s="284"/>
      <c r="Q203" s="285"/>
      <c r="R203" s="104"/>
      <c r="S203" s="112"/>
      <c r="T203" s="114"/>
      <c r="U203" s="115"/>
      <c r="V203" s="109">
        <f t="shared" si="4"/>
        <v>0</v>
      </c>
    </row>
    <row r="204" spans="1:22" s="110" customFormat="1" ht="33.75" customHeight="1">
      <c r="A204" s="111">
        <v>168</v>
      </c>
      <c r="B204" s="303"/>
      <c r="C204" s="304"/>
      <c r="D204" s="305"/>
      <c r="E204" s="104"/>
      <c r="F204" s="112"/>
      <c r="G204" s="112"/>
      <c r="H204" s="112"/>
      <c r="I204" s="112"/>
      <c r="J204" s="116">
        <f t="shared" si="5"/>
        <v>0</v>
      </c>
      <c r="K204" s="283"/>
      <c r="L204" s="284"/>
      <c r="M204" s="284"/>
      <c r="N204" s="284"/>
      <c r="O204" s="284"/>
      <c r="P204" s="284"/>
      <c r="Q204" s="285"/>
      <c r="R204" s="104"/>
      <c r="S204" s="112"/>
      <c r="T204" s="114"/>
      <c r="U204" s="115"/>
      <c r="V204" s="109">
        <f t="shared" si="4"/>
        <v>0</v>
      </c>
    </row>
    <row r="205" spans="1:22" s="110" customFormat="1" ht="33.75" customHeight="1">
      <c r="A205" s="111">
        <v>169</v>
      </c>
      <c r="B205" s="303"/>
      <c r="C205" s="304"/>
      <c r="D205" s="305"/>
      <c r="E205" s="104"/>
      <c r="F205" s="112"/>
      <c r="G205" s="112"/>
      <c r="H205" s="112"/>
      <c r="I205" s="112"/>
      <c r="J205" s="116">
        <f t="shared" si="5"/>
        <v>0</v>
      </c>
      <c r="K205" s="283"/>
      <c r="L205" s="284"/>
      <c r="M205" s="284"/>
      <c r="N205" s="284"/>
      <c r="O205" s="284"/>
      <c r="P205" s="284"/>
      <c r="Q205" s="285"/>
      <c r="R205" s="104"/>
      <c r="S205" s="112"/>
      <c r="T205" s="114"/>
      <c r="U205" s="115"/>
      <c r="V205" s="109">
        <f t="shared" si="4"/>
        <v>0</v>
      </c>
    </row>
    <row r="206" spans="1:22" s="110" customFormat="1" ht="33.75" customHeight="1">
      <c r="A206" s="111">
        <v>170</v>
      </c>
      <c r="B206" s="303"/>
      <c r="C206" s="304"/>
      <c r="D206" s="305"/>
      <c r="E206" s="104"/>
      <c r="F206" s="112"/>
      <c r="G206" s="112"/>
      <c r="H206" s="112"/>
      <c r="I206" s="112"/>
      <c r="J206" s="116">
        <f t="shared" si="5"/>
        <v>0</v>
      </c>
      <c r="K206" s="283"/>
      <c r="L206" s="284"/>
      <c r="M206" s="284"/>
      <c r="N206" s="284"/>
      <c r="O206" s="284"/>
      <c r="P206" s="284"/>
      <c r="Q206" s="285"/>
      <c r="R206" s="104"/>
      <c r="S206" s="112"/>
      <c r="T206" s="114"/>
      <c r="U206" s="115"/>
      <c r="V206" s="109">
        <f t="shared" si="4"/>
        <v>0</v>
      </c>
    </row>
    <row r="207" spans="1:22" s="110" customFormat="1" ht="33.75" customHeight="1">
      <c r="A207" s="111">
        <v>171</v>
      </c>
      <c r="B207" s="303"/>
      <c r="C207" s="304"/>
      <c r="D207" s="305"/>
      <c r="E207" s="104"/>
      <c r="F207" s="112"/>
      <c r="G207" s="112"/>
      <c r="H207" s="112"/>
      <c r="I207" s="112"/>
      <c r="J207" s="116">
        <f t="shared" si="5"/>
        <v>0</v>
      </c>
      <c r="K207" s="283"/>
      <c r="L207" s="284"/>
      <c r="M207" s="284"/>
      <c r="N207" s="284"/>
      <c r="O207" s="284"/>
      <c r="P207" s="284"/>
      <c r="Q207" s="285"/>
      <c r="R207" s="104"/>
      <c r="S207" s="112"/>
      <c r="T207" s="114"/>
      <c r="U207" s="115"/>
      <c r="V207" s="109">
        <f t="shared" si="4"/>
        <v>0</v>
      </c>
    </row>
    <row r="208" spans="1:22" s="110" customFormat="1" ht="33.75" customHeight="1">
      <c r="A208" s="111">
        <v>172</v>
      </c>
      <c r="B208" s="303"/>
      <c r="C208" s="304"/>
      <c r="D208" s="305"/>
      <c r="E208" s="104"/>
      <c r="F208" s="112"/>
      <c r="G208" s="112"/>
      <c r="H208" s="112"/>
      <c r="I208" s="112"/>
      <c r="J208" s="116">
        <f t="shared" si="5"/>
        <v>0</v>
      </c>
      <c r="K208" s="283"/>
      <c r="L208" s="284"/>
      <c r="M208" s="284"/>
      <c r="N208" s="284"/>
      <c r="O208" s="284"/>
      <c r="P208" s="284"/>
      <c r="Q208" s="285"/>
      <c r="R208" s="104"/>
      <c r="S208" s="112"/>
      <c r="T208" s="114"/>
      <c r="U208" s="115"/>
      <c r="V208" s="109">
        <f t="shared" si="4"/>
        <v>0</v>
      </c>
    </row>
    <row r="209" spans="1:22" s="110" customFormat="1" ht="33.75" customHeight="1">
      <c r="A209" s="111">
        <v>173</v>
      </c>
      <c r="B209" s="303"/>
      <c r="C209" s="304"/>
      <c r="D209" s="305"/>
      <c r="E209" s="104"/>
      <c r="F209" s="112"/>
      <c r="G209" s="112"/>
      <c r="H209" s="112"/>
      <c r="I209" s="112"/>
      <c r="J209" s="116">
        <f t="shared" si="5"/>
        <v>0</v>
      </c>
      <c r="K209" s="283"/>
      <c r="L209" s="284"/>
      <c r="M209" s="284"/>
      <c r="N209" s="284"/>
      <c r="O209" s="284"/>
      <c r="P209" s="284"/>
      <c r="Q209" s="285"/>
      <c r="R209" s="104"/>
      <c r="S209" s="112"/>
      <c r="T209" s="114"/>
      <c r="U209" s="115"/>
      <c r="V209" s="109">
        <f t="shared" si="4"/>
        <v>0</v>
      </c>
    </row>
    <row r="210" spans="1:22" s="110" customFormat="1" ht="33.75" customHeight="1">
      <c r="A210" s="111">
        <v>174</v>
      </c>
      <c r="B210" s="303"/>
      <c r="C210" s="304"/>
      <c r="D210" s="305"/>
      <c r="E210" s="104"/>
      <c r="F210" s="112"/>
      <c r="G210" s="112"/>
      <c r="H210" s="112"/>
      <c r="I210" s="112"/>
      <c r="J210" s="116">
        <f t="shared" si="5"/>
        <v>0</v>
      </c>
      <c r="K210" s="283"/>
      <c r="L210" s="284"/>
      <c r="M210" s="284"/>
      <c r="N210" s="284"/>
      <c r="O210" s="284"/>
      <c r="P210" s="284"/>
      <c r="Q210" s="285"/>
      <c r="R210" s="104"/>
      <c r="S210" s="112"/>
      <c r="T210" s="114"/>
      <c r="U210" s="115"/>
      <c r="V210" s="109">
        <f t="shared" si="4"/>
        <v>0</v>
      </c>
    </row>
    <row r="211" spans="1:22" s="110" customFormat="1" ht="33.75" customHeight="1">
      <c r="A211" s="111">
        <v>175</v>
      </c>
      <c r="B211" s="303"/>
      <c r="C211" s="304"/>
      <c r="D211" s="305"/>
      <c r="E211" s="104"/>
      <c r="F211" s="112"/>
      <c r="G211" s="112"/>
      <c r="H211" s="112"/>
      <c r="I211" s="112"/>
      <c r="J211" s="116">
        <f t="shared" si="5"/>
        <v>0</v>
      </c>
      <c r="K211" s="283"/>
      <c r="L211" s="284"/>
      <c r="M211" s="284"/>
      <c r="N211" s="284"/>
      <c r="O211" s="284"/>
      <c r="P211" s="284"/>
      <c r="Q211" s="285"/>
      <c r="R211" s="104"/>
      <c r="S211" s="112"/>
      <c r="T211" s="114"/>
      <c r="U211" s="115"/>
      <c r="V211" s="109">
        <f t="shared" si="4"/>
        <v>0</v>
      </c>
    </row>
    <row r="212" spans="1:22" s="110" customFormat="1" ht="33.75" customHeight="1">
      <c r="A212" s="111">
        <v>176</v>
      </c>
      <c r="B212" s="303"/>
      <c r="C212" s="304"/>
      <c r="D212" s="305"/>
      <c r="E212" s="104"/>
      <c r="F212" s="112"/>
      <c r="G212" s="112"/>
      <c r="H212" s="112"/>
      <c r="I212" s="112"/>
      <c r="J212" s="116">
        <f t="shared" si="5"/>
        <v>0</v>
      </c>
      <c r="K212" s="283"/>
      <c r="L212" s="284"/>
      <c r="M212" s="284"/>
      <c r="N212" s="284"/>
      <c r="O212" s="284"/>
      <c r="P212" s="284"/>
      <c r="Q212" s="285"/>
      <c r="R212" s="104"/>
      <c r="S212" s="112"/>
      <c r="T212" s="114"/>
      <c r="U212" s="115"/>
      <c r="V212" s="109">
        <f t="shared" si="4"/>
        <v>0</v>
      </c>
    </row>
    <row r="213" spans="1:22" s="110" customFormat="1" ht="33.75" customHeight="1">
      <c r="A213" s="111">
        <v>177</v>
      </c>
      <c r="B213" s="303"/>
      <c r="C213" s="304"/>
      <c r="D213" s="305"/>
      <c r="E213" s="104"/>
      <c r="F213" s="112"/>
      <c r="G213" s="112"/>
      <c r="H213" s="112"/>
      <c r="I213" s="112"/>
      <c r="J213" s="116">
        <f t="shared" si="5"/>
        <v>0</v>
      </c>
      <c r="K213" s="283"/>
      <c r="L213" s="284"/>
      <c r="M213" s="284"/>
      <c r="N213" s="284"/>
      <c r="O213" s="284"/>
      <c r="P213" s="284"/>
      <c r="Q213" s="285"/>
      <c r="R213" s="104"/>
      <c r="S213" s="112"/>
      <c r="T213" s="114"/>
      <c r="U213" s="115"/>
      <c r="V213" s="109">
        <f t="shared" si="4"/>
        <v>0</v>
      </c>
    </row>
    <row r="214" spans="1:22" s="110" customFormat="1" ht="33.75" customHeight="1">
      <c r="A214" s="111">
        <v>178</v>
      </c>
      <c r="B214" s="303"/>
      <c r="C214" s="304"/>
      <c r="D214" s="305"/>
      <c r="E214" s="104"/>
      <c r="F214" s="112"/>
      <c r="G214" s="112"/>
      <c r="H214" s="112"/>
      <c r="I214" s="112"/>
      <c r="J214" s="116">
        <f t="shared" si="5"/>
        <v>0</v>
      </c>
      <c r="K214" s="283"/>
      <c r="L214" s="284"/>
      <c r="M214" s="284"/>
      <c r="N214" s="284"/>
      <c r="O214" s="284"/>
      <c r="P214" s="284"/>
      <c r="Q214" s="285"/>
      <c r="R214" s="104"/>
      <c r="S214" s="112"/>
      <c r="T214" s="114"/>
      <c r="U214" s="115"/>
      <c r="V214" s="109">
        <f t="shared" si="4"/>
        <v>0</v>
      </c>
    </row>
    <row r="215" spans="1:22" s="110" customFormat="1" ht="33.75" customHeight="1">
      <c r="A215" s="111">
        <v>179</v>
      </c>
      <c r="B215" s="303"/>
      <c r="C215" s="304"/>
      <c r="D215" s="305"/>
      <c r="E215" s="104"/>
      <c r="F215" s="112"/>
      <c r="G215" s="112"/>
      <c r="H215" s="112"/>
      <c r="I215" s="112"/>
      <c r="J215" s="116">
        <f t="shared" si="5"/>
        <v>0</v>
      </c>
      <c r="K215" s="283"/>
      <c r="L215" s="284"/>
      <c r="M215" s="284"/>
      <c r="N215" s="284"/>
      <c r="O215" s="284"/>
      <c r="P215" s="284"/>
      <c r="Q215" s="285"/>
      <c r="R215" s="104"/>
      <c r="S215" s="112"/>
      <c r="T215" s="114"/>
      <c r="U215" s="115"/>
      <c r="V215" s="109">
        <f t="shared" si="4"/>
        <v>0</v>
      </c>
    </row>
    <row r="216" spans="1:22" s="110" customFormat="1" ht="33.75" customHeight="1">
      <c r="A216" s="111">
        <v>180</v>
      </c>
      <c r="B216" s="303"/>
      <c r="C216" s="304"/>
      <c r="D216" s="305"/>
      <c r="E216" s="104"/>
      <c r="F216" s="112"/>
      <c r="G216" s="112"/>
      <c r="H216" s="112"/>
      <c r="I216" s="112"/>
      <c r="J216" s="116">
        <f t="shared" si="5"/>
        <v>0</v>
      </c>
      <c r="K216" s="283"/>
      <c r="L216" s="284"/>
      <c r="M216" s="284"/>
      <c r="N216" s="284"/>
      <c r="O216" s="284"/>
      <c r="P216" s="284"/>
      <c r="Q216" s="285"/>
      <c r="R216" s="104"/>
      <c r="S216" s="112"/>
      <c r="T216" s="114" t="b">
        <v>0</v>
      </c>
      <c r="U216" s="115"/>
      <c r="V216" s="109">
        <f t="shared" si="4"/>
        <v>0</v>
      </c>
    </row>
    <row r="217" spans="1:22" s="110" customFormat="1" ht="33.75" customHeight="1">
      <c r="A217" s="111">
        <v>181</v>
      </c>
      <c r="B217" s="303"/>
      <c r="C217" s="304"/>
      <c r="D217" s="305"/>
      <c r="E217" s="104"/>
      <c r="F217" s="112"/>
      <c r="G217" s="112"/>
      <c r="H217" s="112"/>
      <c r="I217" s="112"/>
      <c r="J217" s="116">
        <f t="shared" si="5"/>
        <v>0</v>
      </c>
      <c r="K217" s="283"/>
      <c r="L217" s="284"/>
      <c r="M217" s="284"/>
      <c r="N217" s="284"/>
      <c r="O217" s="284"/>
      <c r="P217" s="284"/>
      <c r="Q217" s="285"/>
      <c r="R217" s="104"/>
      <c r="S217" s="112"/>
      <c r="T217" s="114"/>
      <c r="U217" s="115"/>
      <c r="V217" s="109">
        <f t="shared" si="4"/>
        <v>0</v>
      </c>
    </row>
    <row r="218" spans="1:22" s="110" customFormat="1" ht="33.75" customHeight="1">
      <c r="A218" s="111">
        <v>182</v>
      </c>
      <c r="B218" s="303"/>
      <c r="C218" s="304"/>
      <c r="D218" s="305"/>
      <c r="E218" s="104"/>
      <c r="F218" s="112"/>
      <c r="G218" s="112"/>
      <c r="H218" s="112"/>
      <c r="I218" s="112"/>
      <c r="J218" s="116">
        <f t="shared" si="5"/>
        <v>0</v>
      </c>
      <c r="K218" s="283"/>
      <c r="L218" s="284"/>
      <c r="M218" s="284"/>
      <c r="N218" s="284"/>
      <c r="O218" s="284"/>
      <c r="P218" s="284"/>
      <c r="Q218" s="285"/>
      <c r="R218" s="104"/>
      <c r="S218" s="112"/>
      <c r="T218" s="114"/>
      <c r="U218" s="115"/>
      <c r="V218" s="109">
        <f t="shared" si="4"/>
        <v>0</v>
      </c>
    </row>
    <row r="219" spans="1:22" s="110" customFormat="1" ht="33.75" customHeight="1">
      <c r="A219" s="111">
        <v>183</v>
      </c>
      <c r="B219" s="303"/>
      <c r="C219" s="304"/>
      <c r="D219" s="305"/>
      <c r="E219" s="104"/>
      <c r="F219" s="112"/>
      <c r="G219" s="112"/>
      <c r="H219" s="112"/>
      <c r="I219" s="112"/>
      <c r="J219" s="116">
        <f t="shared" si="5"/>
        <v>0</v>
      </c>
      <c r="K219" s="283"/>
      <c r="L219" s="284"/>
      <c r="M219" s="284"/>
      <c r="N219" s="284"/>
      <c r="O219" s="284"/>
      <c r="P219" s="284"/>
      <c r="Q219" s="285"/>
      <c r="R219" s="104"/>
      <c r="S219" s="112"/>
      <c r="T219" s="114"/>
      <c r="U219" s="115"/>
      <c r="V219" s="109">
        <f t="shared" si="4"/>
        <v>0</v>
      </c>
    </row>
    <row r="220" spans="1:22" s="110" customFormat="1" ht="33.75" customHeight="1">
      <c r="A220" s="111">
        <v>184</v>
      </c>
      <c r="B220" s="303"/>
      <c r="C220" s="304"/>
      <c r="D220" s="305"/>
      <c r="E220" s="104"/>
      <c r="F220" s="112"/>
      <c r="G220" s="112"/>
      <c r="H220" s="112"/>
      <c r="I220" s="112"/>
      <c r="J220" s="116">
        <f t="shared" si="5"/>
        <v>0</v>
      </c>
      <c r="K220" s="283"/>
      <c r="L220" s="284"/>
      <c r="M220" s="284"/>
      <c r="N220" s="284"/>
      <c r="O220" s="284"/>
      <c r="P220" s="284"/>
      <c r="Q220" s="285"/>
      <c r="R220" s="104"/>
      <c r="S220" s="112"/>
      <c r="T220" s="114"/>
      <c r="U220" s="115"/>
      <c r="V220" s="109">
        <f t="shared" si="4"/>
        <v>0</v>
      </c>
    </row>
    <row r="221" spans="1:22" s="110" customFormat="1" ht="33.75" customHeight="1">
      <c r="A221" s="111">
        <v>185</v>
      </c>
      <c r="B221" s="303"/>
      <c r="C221" s="304"/>
      <c r="D221" s="305"/>
      <c r="E221" s="104"/>
      <c r="F221" s="112"/>
      <c r="G221" s="112"/>
      <c r="H221" s="112"/>
      <c r="I221" s="112"/>
      <c r="J221" s="116">
        <f t="shared" si="5"/>
        <v>0</v>
      </c>
      <c r="K221" s="283"/>
      <c r="L221" s="284"/>
      <c r="M221" s="284"/>
      <c r="N221" s="284"/>
      <c r="O221" s="284"/>
      <c r="P221" s="284"/>
      <c r="Q221" s="285"/>
      <c r="R221" s="104"/>
      <c r="S221" s="112"/>
      <c r="T221" s="114"/>
      <c r="U221" s="115"/>
      <c r="V221" s="109">
        <f t="shared" si="4"/>
        <v>0</v>
      </c>
    </row>
    <row r="222" spans="1:22" s="110" customFormat="1" ht="33.75" customHeight="1">
      <c r="A222" s="111">
        <v>186</v>
      </c>
      <c r="B222" s="303"/>
      <c r="C222" s="304"/>
      <c r="D222" s="305"/>
      <c r="E222" s="104"/>
      <c r="F222" s="112"/>
      <c r="G222" s="112"/>
      <c r="H222" s="112"/>
      <c r="I222" s="112"/>
      <c r="J222" s="116">
        <f t="shared" si="5"/>
        <v>0</v>
      </c>
      <c r="K222" s="283"/>
      <c r="L222" s="284"/>
      <c r="M222" s="284"/>
      <c r="N222" s="284"/>
      <c r="O222" s="284"/>
      <c r="P222" s="284"/>
      <c r="Q222" s="285"/>
      <c r="R222" s="104"/>
      <c r="S222" s="112"/>
      <c r="T222" s="114"/>
      <c r="U222" s="115"/>
      <c r="V222" s="109">
        <f t="shared" si="4"/>
        <v>0</v>
      </c>
    </row>
    <row r="223" spans="1:22" s="110" customFormat="1" ht="33.75" customHeight="1">
      <c r="A223" s="111">
        <v>187</v>
      </c>
      <c r="B223" s="303"/>
      <c r="C223" s="304"/>
      <c r="D223" s="305"/>
      <c r="E223" s="104"/>
      <c r="F223" s="112"/>
      <c r="G223" s="112"/>
      <c r="H223" s="112"/>
      <c r="I223" s="112"/>
      <c r="J223" s="116">
        <f t="shared" si="5"/>
        <v>0</v>
      </c>
      <c r="K223" s="283"/>
      <c r="L223" s="284"/>
      <c r="M223" s="284"/>
      <c r="N223" s="284"/>
      <c r="O223" s="284"/>
      <c r="P223" s="284"/>
      <c r="Q223" s="285"/>
      <c r="R223" s="104"/>
      <c r="S223" s="112"/>
      <c r="T223" s="114"/>
      <c r="U223" s="115"/>
      <c r="V223" s="109">
        <f t="shared" si="4"/>
        <v>0</v>
      </c>
    </row>
    <row r="224" spans="1:22" s="110" customFormat="1" ht="33.75" customHeight="1">
      <c r="A224" s="111">
        <v>188</v>
      </c>
      <c r="B224" s="303"/>
      <c r="C224" s="304"/>
      <c r="D224" s="305"/>
      <c r="E224" s="104"/>
      <c r="F224" s="112"/>
      <c r="G224" s="112"/>
      <c r="H224" s="112"/>
      <c r="I224" s="112"/>
      <c r="J224" s="116">
        <f t="shared" si="5"/>
        <v>0</v>
      </c>
      <c r="K224" s="283"/>
      <c r="L224" s="284"/>
      <c r="M224" s="284"/>
      <c r="N224" s="284"/>
      <c r="O224" s="284"/>
      <c r="P224" s="284"/>
      <c r="Q224" s="285"/>
      <c r="R224" s="104"/>
      <c r="S224" s="112"/>
      <c r="T224" s="114"/>
      <c r="U224" s="115"/>
      <c r="V224" s="109">
        <f t="shared" si="4"/>
        <v>0</v>
      </c>
    </row>
    <row r="225" spans="1:22" s="110" customFormat="1" ht="33.75" customHeight="1">
      <c r="A225" s="111">
        <v>189</v>
      </c>
      <c r="B225" s="303"/>
      <c r="C225" s="304"/>
      <c r="D225" s="305"/>
      <c r="E225" s="104"/>
      <c r="F225" s="112"/>
      <c r="G225" s="112"/>
      <c r="H225" s="112"/>
      <c r="I225" s="112"/>
      <c r="J225" s="116">
        <f t="shared" si="5"/>
        <v>0</v>
      </c>
      <c r="K225" s="283"/>
      <c r="L225" s="284"/>
      <c r="M225" s="284"/>
      <c r="N225" s="284"/>
      <c r="O225" s="284"/>
      <c r="P225" s="284"/>
      <c r="Q225" s="285"/>
      <c r="R225" s="104"/>
      <c r="S225" s="112"/>
      <c r="T225" s="114"/>
      <c r="U225" s="115"/>
      <c r="V225" s="109">
        <f t="shared" si="4"/>
        <v>0</v>
      </c>
    </row>
    <row r="226" spans="1:22" s="110" customFormat="1" ht="33.75" customHeight="1">
      <c r="A226" s="111">
        <v>190</v>
      </c>
      <c r="B226" s="303"/>
      <c r="C226" s="304"/>
      <c r="D226" s="305"/>
      <c r="E226" s="104"/>
      <c r="F226" s="112"/>
      <c r="G226" s="112"/>
      <c r="H226" s="112"/>
      <c r="I226" s="112"/>
      <c r="J226" s="116">
        <f t="shared" si="5"/>
        <v>0</v>
      </c>
      <c r="K226" s="283"/>
      <c r="L226" s="284"/>
      <c r="M226" s="284"/>
      <c r="N226" s="284"/>
      <c r="O226" s="284"/>
      <c r="P226" s="284"/>
      <c r="Q226" s="285"/>
      <c r="R226" s="104"/>
      <c r="S226" s="112"/>
      <c r="T226" s="114"/>
      <c r="U226" s="115"/>
      <c r="V226" s="109">
        <f t="shared" si="4"/>
        <v>0</v>
      </c>
    </row>
    <row r="227" spans="1:22" s="110" customFormat="1" ht="33.75" customHeight="1">
      <c r="A227" s="111">
        <v>191</v>
      </c>
      <c r="B227" s="303"/>
      <c r="C227" s="304"/>
      <c r="D227" s="305"/>
      <c r="E227" s="104"/>
      <c r="F227" s="112"/>
      <c r="G227" s="112"/>
      <c r="H227" s="112"/>
      <c r="I227" s="112"/>
      <c r="J227" s="116">
        <f t="shared" si="5"/>
        <v>0</v>
      </c>
      <c r="K227" s="283"/>
      <c r="L227" s="284"/>
      <c r="M227" s="284"/>
      <c r="N227" s="284"/>
      <c r="O227" s="284"/>
      <c r="P227" s="284"/>
      <c r="Q227" s="285"/>
      <c r="R227" s="104"/>
      <c r="S227" s="112"/>
      <c r="T227" s="114"/>
      <c r="U227" s="115"/>
      <c r="V227" s="109">
        <f t="shared" si="4"/>
        <v>0</v>
      </c>
    </row>
    <row r="228" spans="1:22" s="110" customFormat="1" ht="33.75" customHeight="1">
      <c r="A228" s="111">
        <v>192</v>
      </c>
      <c r="B228" s="303"/>
      <c r="C228" s="304"/>
      <c r="D228" s="305"/>
      <c r="E228" s="104"/>
      <c r="F228" s="112"/>
      <c r="G228" s="112"/>
      <c r="H228" s="112"/>
      <c r="I228" s="112"/>
      <c r="J228" s="116">
        <f t="shared" si="5"/>
        <v>0</v>
      </c>
      <c r="K228" s="283"/>
      <c r="L228" s="284"/>
      <c r="M228" s="284"/>
      <c r="N228" s="284"/>
      <c r="O228" s="284"/>
      <c r="P228" s="284"/>
      <c r="Q228" s="285"/>
      <c r="R228" s="104"/>
      <c r="S228" s="112"/>
      <c r="T228" s="114"/>
      <c r="U228" s="115"/>
      <c r="V228" s="109">
        <f t="shared" si="4"/>
        <v>0</v>
      </c>
    </row>
    <row r="229" spans="1:22" s="110" customFormat="1" ht="33.75" customHeight="1">
      <c r="A229" s="111">
        <v>193</v>
      </c>
      <c r="B229" s="303"/>
      <c r="C229" s="304"/>
      <c r="D229" s="305"/>
      <c r="E229" s="104"/>
      <c r="F229" s="112"/>
      <c r="G229" s="112"/>
      <c r="H229" s="112"/>
      <c r="I229" s="112"/>
      <c r="J229" s="116">
        <f t="shared" si="5"/>
        <v>0</v>
      </c>
      <c r="K229" s="283"/>
      <c r="L229" s="284"/>
      <c r="M229" s="284"/>
      <c r="N229" s="284"/>
      <c r="O229" s="284"/>
      <c r="P229" s="284"/>
      <c r="Q229" s="285"/>
      <c r="R229" s="104"/>
      <c r="S229" s="112"/>
      <c r="T229" s="114"/>
      <c r="U229" s="115"/>
      <c r="V229" s="109">
        <f t="shared" ref="V229:V292" si="6">MAX(F229:I229)</f>
        <v>0</v>
      </c>
    </row>
    <row r="230" spans="1:22" s="110" customFormat="1" ht="33.75" customHeight="1">
      <c r="A230" s="111">
        <v>194</v>
      </c>
      <c r="B230" s="303"/>
      <c r="C230" s="304"/>
      <c r="D230" s="305"/>
      <c r="E230" s="104"/>
      <c r="F230" s="112"/>
      <c r="G230" s="112"/>
      <c r="H230" s="112"/>
      <c r="I230" s="112"/>
      <c r="J230" s="116">
        <f t="shared" ref="J230:J293" si="7">COUNT(F230:I230)</f>
        <v>0</v>
      </c>
      <c r="K230" s="283"/>
      <c r="L230" s="284"/>
      <c r="M230" s="284"/>
      <c r="N230" s="284"/>
      <c r="O230" s="284"/>
      <c r="P230" s="284"/>
      <c r="Q230" s="285"/>
      <c r="R230" s="104"/>
      <c r="S230" s="112"/>
      <c r="T230" s="114"/>
      <c r="U230" s="115"/>
      <c r="V230" s="109">
        <f t="shared" si="6"/>
        <v>0</v>
      </c>
    </row>
    <row r="231" spans="1:22" s="110" customFormat="1" ht="33.75" customHeight="1">
      <c r="A231" s="111">
        <v>195</v>
      </c>
      <c r="B231" s="303"/>
      <c r="C231" s="304"/>
      <c r="D231" s="305"/>
      <c r="E231" s="104"/>
      <c r="F231" s="112"/>
      <c r="G231" s="112"/>
      <c r="H231" s="112"/>
      <c r="I231" s="112"/>
      <c r="J231" s="116">
        <f t="shared" si="7"/>
        <v>0</v>
      </c>
      <c r="K231" s="283"/>
      <c r="L231" s="284"/>
      <c r="M231" s="284"/>
      <c r="N231" s="284"/>
      <c r="O231" s="284"/>
      <c r="P231" s="284"/>
      <c r="Q231" s="285"/>
      <c r="R231" s="104"/>
      <c r="S231" s="112"/>
      <c r="T231" s="114"/>
      <c r="U231" s="115"/>
      <c r="V231" s="109">
        <f t="shared" si="6"/>
        <v>0</v>
      </c>
    </row>
    <row r="232" spans="1:22" s="110" customFormat="1" ht="33.75" customHeight="1">
      <c r="A232" s="111">
        <v>196</v>
      </c>
      <c r="B232" s="303"/>
      <c r="C232" s="304"/>
      <c r="D232" s="305"/>
      <c r="E232" s="104"/>
      <c r="F232" s="112"/>
      <c r="G232" s="112"/>
      <c r="H232" s="112"/>
      <c r="I232" s="112"/>
      <c r="J232" s="116">
        <f t="shared" si="7"/>
        <v>0</v>
      </c>
      <c r="K232" s="283"/>
      <c r="L232" s="284"/>
      <c r="M232" s="284"/>
      <c r="N232" s="284"/>
      <c r="O232" s="284"/>
      <c r="P232" s="284"/>
      <c r="Q232" s="285"/>
      <c r="R232" s="104"/>
      <c r="S232" s="112"/>
      <c r="T232" s="114"/>
      <c r="U232" s="115"/>
      <c r="V232" s="109">
        <f t="shared" si="6"/>
        <v>0</v>
      </c>
    </row>
    <row r="233" spans="1:22" s="110" customFormat="1" ht="33.75" customHeight="1">
      <c r="A233" s="111">
        <v>197</v>
      </c>
      <c r="B233" s="303"/>
      <c r="C233" s="304"/>
      <c r="D233" s="305"/>
      <c r="E233" s="104"/>
      <c r="F233" s="112"/>
      <c r="G233" s="112"/>
      <c r="H233" s="112"/>
      <c r="I233" s="112"/>
      <c r="J233" s="116">
        <f t="shared" si="7"/>
        <v>0</v>
      </c>
      <c r="K233" s="283"/>
      <c r="L233" s="284"/>
      <c r="M233" s="284"/>
      <c r="N233" s="284"/>
      <c r="O233" s="284"/>
      <c r="P233" s="284"/>
      <c r="Q233" s="285"/>
      <c r="R233" s="104"/>
      <c r="S233" s="112"/>
      <c r="T233" s="114"/>
      <c r="U233" s="115"/>
      <c r="V233" s="109">
        <f t="shared" si="6"/>
        <v>0</v>
      </c>
    </row>
    <row r="234" spans="1:22" s="110" customFormat="1" ht="33.75" customHeight="1">
      <c r="A234" s="111">
        <v>198</v>
      </c>
      <c r="B234" s="303"/>
      <c r="C234" s="304"/>
      <c r="D234" s="305"/>
      <c r="E234" s="104"/>
      <c r="F234" s="112"/>
      <c r="G234" s="112"/>
      <c r="H234" s="112"/>
      <c r="I234" s="112"/>
      <c r="J234" s="116">
        <f t="shared" si="7"/>
        <v>0</v>
      </c>
      <c r="K234" s="283"/>
      <c r="L234" s="284"/>
      <c r="M234" s="284"/>
      <c r="N234" s="284"/>
      <c r="O234" s="284"/>
      <c r="P234" s="284"/>
      <c r="Q234" s="285"/>
      <c r="R234" s="104"/>
      <c r="S234" s="112"/>
      <c r="T234" s="114"/>
      <c r="U234" s="115"/>
      <c r="V234" s="109">
        <f t="shared" si="6"/>
        <v>0</v>
      </c>
    </row>
    <row r="235" spans="1:22" s="110" customFormat="1" ht="33.75" customHeight="1">
      <c r="A235" s="111">
        <v>199</v>
      </c>
      <c r="B235" s="303"/>
      <c r="C235" s="304"/>
      <c r="D235" s="305"/>
      <c r="E235" s="104"/>
      <c r="F235" s="112"/>
      <c r="G235" s="112"/>
      <c r="H235" s="112"/>
      <c r="I235" s="112"/>
      <c r="J235" s="116">
        <f t="shared" si="7"/>
        <v>0</v>
      </c>
      <c r="K235" s="283"/>
      <c r="L235" s="284"/>
      <c r="M235" s="284"/>
      <c r="N235" s="284"/>
      <c r="O235" s="284"/>
      <c r="P235" s="284"/>
      <c r="Q235" s="285"/>
      <c r="R235" s="104"/>
      <c r="S235" s="112"/>
      <c r="T235" s="114"/>
      <c r="U235" s="115"/>
      <c r="V235" s="109">
        <f t="shared" si="6"/>
        <v>0</v>
      </c>
    </row>
    <row r="236" spans="1:22" s="110" customFormat="1" ht="33.75" customHeight="1">
      <c r="A236" s="111">
        <v>200</v>
      </c>
      <c r="B236" s="303"/>
      <c r="C236" s="304"/>
      <c r="D236" s="305"/>
      <c r="E236" s="104"/>
      <c r="F236" s="112"/>
      <c r="G236" s="112"/>
      <c r="H236" s="112"/>
      <c r="I236" s="112"/>
      <c r="J236" s="116">
        <f t="shared" si="7"/>
        <v>0</v>
      </c>
      <c r="K236" s="283"/>
      <c r="L236" s="284"/>
      <c r="M236" s="284"/>
      <c r="N236" s="284"/>
      <c r="O236" s="284"/>
      <c r="P236" s="284"/>
      <c r="Q236" s="285"/>
      <c r="R236" s="104"/>
      <c r="S236" s="112"/>
      <c r="T236" s="114"/>
      <c r="U236" s="115"/>
      <c r="V236" s="109">
        <f t="shared" si="6"/>
        <v>0</v>
      </c>
    </row>
    <row r="237" spans="1:22" s="110" customFormat="1" ht="33.75" customHeight="1">
      <c r="A237" s="111">
        <v>201</v>
      </c>
      <c r="B237" s="303"/>
      <c r="C237" s="304"/>
      <c r="D237" s="305"/>
      <c r="E237" s="104"/>
      <c r="F237" s="112"/>
      <c r="G237" s="112"/>
      <c r="H237" s="112"/>
      <c r="I237" s="112"/>
      <c r="J237" s="116">
        <f t="shared" si="7"/>
        <v>0</v>
      </c>
      <c r="K237" s="283"/>
      <c r="L237" s="284"/>
      <c r="M237" s="284"/>
      <c r="N237" s="284"/>
      <c r="O237" s="284"/>
      <c r="P237" s="284"/>
      <c r="Q237" s="285"/>
      <c r="R237" s="104"/>
      <c r="S237" s="112"/>
      <c r="T237" s="114"/>
      <c r="U237" s="115"/>
      <c r="V237" s="109">
        <f t="shared" si="6"/>
        <v>0</v>
      </c>
    </row>
    <row r="238" spans="1:22" s="110" customFormat="1" ht="33.75" customHeight="1">
      <c r="A238" s="111">
        <v>202</v>
      </c>
      <c r="B238" s="303"/>
      <c r="C238" s="304"/>
      <c r="D238" s="305"/>
      <c r="E238" s="104"/>
      <c r="F238" s="112"/>
      <c r="G238" s="112"/>
      <c r="H238" s="112"/>
      <c r="I238" s="112"/>
      <c r="J238" s="116">
        <f t="shared" si="7"/>
        <v>0</v>
      </c>
      <c r="K238" s="283"/>
      <c r="L238" s="284"/>
      <c r="M238" s="284"/>
      <c r="N238" s="284"/>
      <c r="O238" s="284"/>
      <c r="P238" s="284"/>
      <c r="Q238" s="285"/>
      <c r="R238" s="104"/>
      <c r="S238" s="112"/>
      <c r="T238" s="114"/>
      <c r="U238" s="115"/>
      <c r="V238" s="109">
        <f t="shared" si="6"/>
        <v>0</v>
      </c>
    </row>
    <row r="239" spans="1:22" s="110" customFormat="1" ht="33.75" customHeight="1">
      <c r="A239" s="111">
        <v>203</v>
      </c>
      <c r="B239" s="303"/>
      <c r="C239" s="304"/>
      <c r="D239" s="305"/>
      <c r="E239" s="104"/>
      <c r="F239" s="112"/>
      <c r="G239" s="112"/>
      <c r="H239" s="112"/>
      <c r="I239" s="112"/>
      <c r="J239" s="116">
        <f t="shared" si="7"/>
        <v>0</v>
      </c>
      <c r="K239" s="283"/>
      <c r="L239" s="284"/>
      <c r="M239" s="284"/>
      <c r="N239" s="284"/>
      <c r="O239" s="284"/>
      <c r="P239" s="284"/>
      <c r="Q239" s="285"/>
      <c r="R239" s="104"/>
      <c r="S239" s="112"/>
      <c r="T239" s="114"/>
      <c r="U239" s="115"/>
      <c r="V239" s="109">
        <f t="shared" si="6"/>
        <v>0</v>
      </c>
    </row>
    <row r="240" spans="1:22" s="110" customFormat="1" ht="33.75" customHeight="1">
      <c r="A240" s="111">
        <v>204</v>
      </c>
      <c r="B240" s="303"/>
      <c r="C240" s="304"/>
      <c r="D240" s="305"/>
      <c r="E240" s="104"/>
      <c r="F240" s="112"/>
      <c r="G240" s="112"/>
      <c r="H240" s="112"/>
      <c r="I240" s="112"/>
      <c r="J240" s="116">
        <f t="shared" si="7"/>
        <v>0</v>
      </c>
      <c r="K240" s="283"/>
      <c r="L240" s="284"/>
      <c r="M240" s="284"/>
      <c r="N240" s="284"/>
      <c r="O240" s="284"/>
      <c r="P240" s="284"/>
      <c r="Q240" s="285"/>
      <c r="R240" s="104"/>
      <c r="S240" s="112"/>
      <c r="T240" s="114"/>
      <c r="U240" s="115"/>
      <c r="V240" s="109">
        <f t="shared" si="6"/>
        <v>0</v>
      </c>
    </row>
    <row r="241" spans="1:22" s="110" customFormat="1" ht="33.75" customHeight="1">
      <c r="A241" s="111">
        <v>205</v>
      </c>
      <c r="B241" s="303"/>
      <c r="C241" s="304"/>
      <c r="D241" s="305"/>
      <c r="E241" s="104"/>
      <c r="F241" s="112"/>
      <c r="G241" s="112"/>
      <c r="H241" s="112"/>
      <c r="I241" s="112"/>
      <c r="J241" s="116">
        <f t="shared" si="7"/>
        <v>0</v>
      </c>
      <c r="K241" s="283"/>
      <c r="L241" s="284"/>
      <c r="M241" s="284"/>
      <c r="N241" s="284"/>
      <c r="O241" s="284"/>
      <c r="P241" s="284"/>
      <c r="Q241" s="285"/>
      <c r="R241" s="104"/>
      <c r="S241" s="112"/>
      <c r="T241" s="114"/>
      <c r="U241" s="115"/>
      <c r="V241" s="109">
        <f t="shared" si="6"/>
        <v>0</v>
      </c>
    </row>
    <row r="242" spans="1:22" s="110" customFormat="1" ht="33.75" customHeight="1">
      <c r="A242" s="111">
        <v>206</v>
      </c>
      <c r="B242" s="303"/>
      <c r="C242" s="304"/>
      <c r="D242" s="305"/>
      <c r="E242" s="104"/>
      <c r="F242" s="112"/>
      <c r="G242" s="112"/>
      <c r="H242" s="112"/>
      <c r="I242" s="112"/>
      <c r="J242" s="116">
        <f t="shared" si="7"/>
        <v>0</v>
      </c>
      <c r="K242" s="283"/>
      <c r="L242" s="284"/>
      <c r="M242" s="284"/>
      <c r="N242" s="284"/>
      <c r="O242" s="284"/>
      <c r="P242" s="284"/>
      <c r="Q242" s="285"/>
      <c r="R242" s="104"/>
      <c r="S242" s="112"/>
      <c r="T242" s="114"/>
      <c r="U242" s="115"/>
      <c r="V242" s="109">
        <f t="shared" si="6"/>
        <v>0</v>
      </c>
    </row>
    <row r="243" spans="1:22" s="110" customFormat="1" ht="33.75" customHeight="1">
      <c r="A243" s="111">
        <v>207</v>
      </c>
      <c r="B243" s="303"/>
      <c r="C243" s="304"/>
      <c r="D243" s="305"/>
      <c r="E243" s="104"/>
      <c r="F243" s="112"/>
      <c r="G243" s="112"/>
      <c r="H243" s="112"/>
      <c r="I243" s="112"/>
      <c r="J243" s="116">
        <f t="shared" si="7"/>
        <v>0</v>
      </c>
      <c r="K243" s="283"/>
      <c r="L243" s="284"/>
      <c r="M243" s="284"/>
      <c r="N243" s="284"/>
      <c r="O243" s="284"/>
      <c r="P243" s="284"/>
      <c r="Q243" s="285"/>
      <c r="R243" s="104"/>
      <c r="S243" s="112"/>
      <c r="T243" s="114"/>
      <c r="U243" s="115"/>
      <c r="V243" s="109">
        <f t="shared" si="6"/>
        <v>0</v>
      </c>
    </row>
    <row r="244" spans="1:22" s="110" customFormat="1" ht="33.75" customHeight="1">
      <c r="A244" s="111">
        <v>208</v>
      </c>
      <c r="B244" s="303"/>
      <c r="C244" s="304"/>
      <c r="D244" s="305"/>
      <c r="E244" s="104"/>
      <c r="F244" s="112"/>
      <c r="G244" s="112"/>
      <c r="H244" s="112"/>
      <c r="I244" s="112"/>
      <c r="J244" s="116">
        <f t="shared" si="7"/>
        <v>0</v>
      </c>
      <c r="K244" s="283"/>
      <c r="L244" s="284"/>
      <c r="M244" s="284"/>
      <c r="N244" s="284"/>
      <c r="O244" s="284"/>
      <c r="P244" s="284"/>
      <c r="Q244" s="285"/>
      <c r="R244" s="104"/>
      <c r="S244" s="112"/>
      <c r="T244" s="114"/>
      <c r="U244" s="115"/>
      <c r="V244" s="109">
        <f t="shared" si="6"/>
        <v>0</v>
      </c>
    </row>
    <row r="245" spans="1:22" s="110" customFormat="1" ht="33.75" customHeight="1">
      <c r="A245" s="111">
        <v>209</v>
      </c>
      <c r="B245" s="303"/>
      <c r="C245" s="304"/>
      <c r="D245" s="305"/>
      <c r="E245" s="104"/>
      <c r="F245" s="112"/>
      <c r="G245" s="112"/>
      <c r="H245" s="112"/>
      <c r="I245" s="112"/>
      <c r="J245" s="116">
        <f t="shared" si="7"/>
        <v>0</v>
      </c>
      <c r="K245" s="283"/>
      <c r="L245" s="284"/>
      <c r="M245" s="284"/>
      <c r="N245" s="284"/>
      <c r="O245" s="284"/>
      <c r="P245" s="284"/>
      <c r="Q245" s="285"/>
      <c r="R245" s="104"/>
      <c r="S245" s="112"/>
      <c r="T245" s="114"/>
      <c r="U245" s="115"/>
      <c r="V245" s="109">
        <f t="shared" si="6"/>
        <v>0</v>
      </c>
    </row>
    <row r="246" spans="1:22" s="110" customFormat="1" ht="33.75" customHeight="1">
      <c r="A246" s="111">
        <v>210</v>
      </c>
      <c r="B246" s="303"/>
      <c r="C246" s="304"/>
      <c r="D246" s="305"/>
      <c r="E246" s="104"/>
      <c r="F246" s="112"/>
      <c r="G246" s="112"/>
      <c r="H246" s="112"/>
      <c r="I246" s="112"/>
      <c r="J246" s="116">
        <f t="shared" si="7"/>
        <v>0</v>
      </c>
      <c r="K246" s="283"/>
      <c r="L246" s="284"/>
      <c r="M246" s="284"/>
      <c r="N246" s="284"/>
      <c r="O246" s="284"/>
      <c r="P246" s="284"/>
      <c r="Q246" s="285"/>
      <c r="R246" s="104"/>
      <c r="S246" s="112"/>
      <c r="T246" s="114"/>
      <c r="U246" s="115"/>
      <c r="V246" s="109">
        <f t="shared" si="6"/>
        <v>0</v>
      </c>
    </row>
    <row r="247" spans="1:22" s="110" customFormat="1" ht="33.75" customHeight="1">
      <c r="A247" s="111">
        <v>211</v>
      </c>
      <c r="B247" s="303"/>
      <c r="C247" s="304"/>
      <c r="D247" s="305"/>
      <c r="E247" s="104"/>
      <c r="F247" s="112"/>
      <c r="G247" s="112"/>
      <c r="H247" s="112"/>
      <c r="I247" s="112"/>
      <c r="J247" s="116">
        <f t="shared" si="7"/>
        <v>0</v>
      </c>
      <c r="K247" s="283"/>
      <c r="L247" s="284"/>
      <c r="M247" s="284"/>
      <c r="N247" s="284"/>
      <c r="O247" s="284"/>
      <c r="P247" s="284"/>
      <c r="Q247" s="285"/>
      <c r="R247" s="104"/>
      <c r="S247" s="112"/>
      <c r="T247" s="114"/>
      <c r="U247" s="115"/>
      <c r="V247" s="109">
        <f t="shared" si="6"/>
        <v>0</v>
      </c>
    </row>
    <row r="248" spans="1:22" s="110" customFormat="1" ht="33.75" customHeight="1">
      <c r="A248" s="111">
        <v>212</v>
      </c>
      <c r="B248" s="303"/>
      <c r="C248" s="304"/>
      <c r="D248" s="305"/>
      <c r="E248" s="104"/>
      <c r="F248" s="112"/>
      <c r="G248" s="112"/>
      <c r="H248" s="112"/>
      <c r="I248" s="112"/>
      <c r="J248" s="116">
        <f t="shared" si="7"/>
        <v>0</v>
      </c>
      <c r="K248" s="283"/>
      <c r="L248" s="284"/>
      <c r="M248" s="284"/>
      <c r="N248" s="284"/>
      <c r="O248" s="284"/>
      <c r="P248" s="284"/>
      <c r="Q248" s="285"/>
      <c r="R248" s="104"/>
      <c r="S248" s="112"/>
      <c r="T248" s="114"/>
      <c r="U248" s="115"/>
      <c r="V248" s="109">
        <f t="shared" si="6"/>
        <v>0</v>
      </c>
    </row>
    <row r="249" spans="1:22" s="110" customFormat="1" ht="33.75" customHeight="1">
      <c r="A249" s="111">
        <v>213</v>
      </c>
      <c r="B249" s="303"/>
      <c r="C249" s="304"/>
      <c r="D249" s="305"/>
      <c r="E249" s="104"/>
      <c r="F249" s="112"/>
      <c r="G249" s="112"/>
      <c r="H249" s="112"/>
      <c r="I249" s="112"/>
      <c r="J249" s="116">
        <f t="shared" si="7"/>
        <v>0</v>
      </c>
      <c r="K249" s="283"/>
      <c r="L249" s="284"/>
      <c r="M249" s="284"/>
      <c r="N249" s="284"/>
      <c r="O249" s="284"/>
      <c r="P249" s="284"/>
      <c r="Q249" s="285"/>
      <c r="R249" s="104"/>
      <c r="S249" s="112"/>
      <c r="T249" s="114"/>
      <c r="U249" s="115"/>
      <c r="V249" s="109">
        <f t="shared" si="6"/>
        <v>0</v>
      </c>
    </row>
    <row r="250" spans="1:22" s="110" customFormat="1" ht="33.75" customHeight="1">
      <c r="A250" s="111">
        <v>214</v>
      </c>
      <c r="B250" s="303"/>
      <c r="C250" s="304"/>
      <c r="D250" s="305"/>
      <c r="E250" s="104"/>
      <c r="F250" s="112"/>
      <c r="G250" s="112"/>
      <c r="H250" s="112"/>
      <c r="I250" s="112"/>
      <c r="J250" s="116">
        <f t="shared" si="7"/>
        <v>0</v>
      </c>
      <c r="K250" s="283"/>
      <c r="L250" s="284"/>
      <c r="M250" s="284"/>
      <c r="N250" s="284"/>
      <c r="O250" s="284"/>
      <c r="P250" s="284"/>
      <c r="Q250" s="285"/>
      <c r="R250" s="104"/>
      <c r="S250" s="112"/>
      <c r="T250" s="114"/>
      <c r="U250" s="115"/>
      <c r="V250" s="109">
        <f t="shared" si="6"/>
        <v>0</v>
      </c>
    </row>
    <row r="251" spans="1:22" s="110" customFormat="1" ht="33.75" customHeight="1">
      <c r="A251" s="111">
        <v>215</v>
      </c>
      <c r="B251" s="303"/>
      <c r="C251" s="304"/>
      <c r="D251" s="305"/>
      <c r="E251" s="104"/>
      <c r="F251" s="112"/>
      <c r="G251" s="112"/>
      <c r="H251" s="112"/>
      <c r="I251" s="112"/>
      <c r="J251" s="116">
        <f t="shared" si="7"/>
        <v>0</v>
      </c>
      <c r="K251" s="283"/>
      <c r="L251" s="284"/>
      <c r="M251" s="284"/>
      <c r="N251" s="284"/>
      <c r="O251" s="284"/>
      <c r="P251" s="284"/>
      <c r="Q251" s="285"/>
      <c r="R251" s="104"/>
      <c r="S251" s="112"/>
      <c r="T251" s="114"/>
      <c r="U251" s="115"/>
      <c r="V251" s="109">
        <f t="shared" si="6"/>
        <v>0</v>
      </c>
    </row>
    <row r="252" spans="1:22" s="110" customFormat="1" ht="33.75" customHeight="1">
      <c r="A252" s="111">
        <v>216</v>
      </c>
      <c r="B252" s="303"/>
      <c r="C252" s="304"/>
      <c r="D252" s="305"/>
      <c r="E252" s="104"/>
      <c r="F252" s="112"/>
      <c r="G252" s="112"/>
      <c r="H252" s="112"/>
      <c r="I252" s="112"/>
      <c r="J252" s="116">
        <f t="shared" si="7"/>
        <v>0</v>
      </c>
      <c r="K252" s="283"/>
      <c r="L252" s="284"/>
      <c r="M252" s="284"/>
      <c r="N252" s="284"/>
      <c r="O252" s="284"/>
      <c r="P252" s="284"/>
      <c r="Q252" s="285"/>
      <c r="R252" s="104"/>
      <c r="S252" s="112"/>
      <c r="T252" s="114"/>
      <c r="U252" s="115"/>
      <c r="V252" s="109">
        <f t="shared" si="6"/>
        <v>0</v>
      </c>
    </row>
    <row r="253" spans="1:22" s="110" customFormat="1" ht="33.75" customHeight="1">
      <c r="A253" s="111">
        <v>217</v>
      </c>
      <c r="B253" s="303"/>
      <c r="C253" s="304"/>
      <c r="D253" s="305"/>
      <c r="E253" s="104"/>
      <c r="F253" s="112"/>
      <c r="G253" s="112"/>
      <c r="H253" s="112"/>
      <c r="I253" s="112"/>
      <c r="J253" s="116">
        <f t="shared" si="7"/>
        <v>0</v>
      </c>
      <c r="K253" s="283"/>
      <c r="L253" s="284"/>
      <c r="M253" s="284"/>
      <c r="N253" s="284"/>
      <c r="O253" s="284"/>
      <c r="P253" s="284"/>
      <c r="Q253" s="285"/>
      <c r="R253" s="104"/>
      <c r="S253" s="112"/>
      <c r="T253" s="114"/>
      <c r="U253" s="115"/>
      <c r="V253" s="109">
        <f t="shared" si="6"/>
        <v>0</v>
      </c>
    </row>
    <row r="254" spans="1:22" s="110" customFormat="1" ht="33.75" customHeight="1">
      <c r="A254" s="111">
        <v>218</v>
      </c>
      <c r="B254" s="303"/>
      <c r="C254" s="304"/>
      <c r="D254" s="305"/>
      <c r="E254" s="104"/>
      <c r="F254" s="112"/>
      <c r="G254" s="112"/>
      <c r="H254" s="112"/>
      <c r="I254" s="112"/>
      <c r="J254" s="116">
        <f t="shared" si="7"/>
        <v>0</v>
      </c>
      <c r="K254" s="283"/>
      <c r="L254" s="284"/>
      <c r="M254" s="284"/>
      <c r="N254" s="284"/>
      <c r="O254" s="284"/>
      <c r="P254" s="284"/>
      <c r="Q254" s="285"/>
      <c r="R254" s="104"/>
      <c r="S254" s="112"/>
      <c r="T254" s="114"/>
      <c r="U254" s="115"/>
      <c r="V254" s="109">
        <f t="shared" si="6"/>
        <v>0</v>
      </c>
    </row>
    <row r="255" spans="1:22" s="110" customFormat="1" ht="33.75" customHeight="1">
      <c r="A255" s="111">
        <v>219</v>
      </c>
      <c r="B255" s="303"/>
      <c r="C255" s="304"/>
      <c r="D255" s="305"/>
      <c r="E255" s="104"/>
      <c r="F255" s="112"/>
      <c r="G255" s="112"/>
      <c r="H255" s="112"/>
      <c r="I255" s="112"/>
      <c r="J255" s="116">
        <f t="shared" si="7"/>
        <v>0</v>
      </c>
      <c r="K255" s="283"/>
      <c r="L255" s="284"/>
      <c r="M255" s="284"/>
      <c r="N255" s="284"/>
      <c r="O255" s="284"/>
      <c r="P255" s="284"/>
      <c r="Q255" s="285"/>
      <c r="R255" s="104"/>
      <c r="S255" s="112"/>
      <c r="T255" s="114" t="b">
        <v>0</v>
      </c>
      <c r="U255" s="115"/>
      <c r="V255" s="109">
        <f t="shared" si="6"/>
        <v>0</v>
      </c>
    </row>
    <row r="256" spans="1:22" s="110" customFormat="1" ht="33.75" customHeight="1">
      <c r="A256" s="111">
        <v>220</v>
      </c>
      <c r="B256" s="303"/>
      <c r="C256" s="304"/>
      <c r="D256" s="305"/>
      <c r="E256" s="104"/>
      <c r="F256" s="112"/>
      <c r="G256" s="112"/>
      <c r="H256" s="112"/>
      <c r="I256" s="112"/>
      <c r="J256" s="116">
        <f t="shared" si="7"/>
        <v>0</v>
      </c>
      <c r="K256" s="283"/>
      <c r="L256" s="284"/>
      <c r="M256" s="284"/>
      <c r="N256" s="284"/>
      <c r="O256" s="284"/>
      <c r="P256" s="284"/>
      <c r="Q256" s="285"/>
      <c r="R256" s="104"/>
      <c r="S256" s="112"/>
      <c r="T256" s="114" t="b">
        <v>0</v>
      </c>
      <c r="U256" s="115"/>
      <c r="V256" s="109">
        <f t="shared" si="6"/>
        <v>0</v>
      </c>
    </row>
    <row r="257" spans="1:22" s="110" customFormat="1" ht="33.75" customHeight="1">
      <c r="A257" s="111">
        <v>221</v>
      </c>
      <c r="B257" s="303"/>
      <c r="C257" s="304"/>
      <c r="D257" s="305"/>
      <c r="E257" s="104"/>
      <c r="F257" s="112"/>
      <c r="G257" s="112"/>
      <c r="H257" s="112"/>
      <c r="I257" s="112"/>
      <c r="J257" s="116">
        <f t="shared" si="7"/>
        <v>0</v>
      </c>
      <c r="K257" s="283"/>
      <c r="L257" s="284"/>
      <c r="M257" s="284"/>
      <c r="N257" s="284"/>
      <c r="O257" s="284"/>
      <c r="P257" s="284"/>
      <c r="Q257" s="285"/>
      <c r="R257" s="104"/>
      <c r="S257" s="112"/>
      <c r="T257" s="114"/>
      <c r="U257" s="115"/>
      <c r="V257" s="109">
        <f t="shared" si="6"/>
        <v>0</v>
      </c>
    </row>
    <row r="258" spans="1:22" s="110" customFormat="1" ht="33.75" customHeight="1">
      <c r="A258" s="111">
        <v>222</v>
      </c>
      <c r="B258" s="303"/>
      <c r="C258" s="304"/>
      <c r="D258" s="305"/>
      <c r="E258" s="104"/>
      <c r="F258" s="112"/>
      <c r="G258" s="112"/>
      <c r="H258" s="112"/>
      <c r="I258" s="112"/>
      <c r="J258" s="116">
        <f t="shared" si="7"/>
        <v>0</v>
      </c>
      <c r="K258" s="283"/>
      <c r="L258" s="284"/>
      <c r="M258" s="284"/>
      <c r="N258" s="284"/>
      <c r="O258" s="284"/>
      <c r="P258" s="284"/>
      <c r="Q258" s="285"/>
      <c r="R258" s="104"/>
      <c r="S258" s="112"/>
      <c r="T258" s="114"/>
      <c r="U258" s="115"/>
      <c r="V258" s="109">
        <f t="shared" si="6"/>
        <v>0</v>
      </c>
    </row>
    <row r="259" spans="1:22" s="110" customFormat="1" ht="33.75" customHeight="1">
      <c r="A259" s="111">
        <v>223</v>
      </c>
      <c r="B259" s="303"/>
      <c r="C259" s="304"/>
      <c r="D259" s="305"/>
      <c r="E259" s="104"/>
      <c r="F259" s="112"/>
      <c r="G259" s="112"/>
      <c r="H259" s="112"/>
      <c r="I259" s="112"/>
      <c r="J259" s="116">
        <f t="shared" si="7"/>
        <v>0</v>
      </c>
      <c r="K259" s="283"/>
      <c r="L259" s="284"/>
      <c r="M259" s="284"/>
      <c r="N259" s="284"/>
      <c r="O259" s="284"/>
      <c r="P259" s="284"/>
      <c r="Q259" s="285"/>
      <c r="R259" s="104"/>
      <c r="S259" s="112"/>
      <c r="T259" s="114"/>
      <c r="U259" s="115"/>
      <c r="V259" s="109">
        <f t="shared" si="6"/>
        <v>0</v>
      </c>
    </row>
    <row r="260" spans="1:22" s="110" customFormat="1" ht="33.75" customHeight="1">
      <c r="A260" s="111">
        <v>224</v>
      </c>
      <c r="B260" s="303"/>
      <c r="C260" s="304"/>
      <c r="D260" s="305"/>
      <c r="E260" s="104"/>
      <c r="F260" s="112"/>
      <c r="G260" s="112"/>
      <c r="H260" s="112"/>
      <c r="I260" s="112"/>
      <c r="J260" s="116">
        <f t="shared" si="7"/>
        <v>0</v>
      </c>
      <c r="K260" s="283"/>
      <c r="L260" s="284"/>
      <c r="M260" s="284"/>
      <c r="N260" s="284"/>
      <c r="O260" s="284"/>
      <c r="P260" s="284"/>
      <c r="Q260" s="285"/>
      <c r="R260" s="104"/>
      <c r="S260" s="112"/>
      <c r="T260" s="114"/>
      <c r="U260" s="115"/>
      <c r="V260" s="109">
        <f t="shared" si="6"/>
        <v>0</v>
      </c>
    </row>
    <row r="261" spans="1:22" s="110" customFormat="1" ht="33.75" customHeight="1">
      <c r="A261" s="111">
        <v>225</v>
      </c>
      <c r="B261" s="303"/>
      <c r="C261" s="304"/>
      <c r="D261" s="305"/>
      <c r="E261" s="104"/>
      <c r="F261" s="112"/>
      <c r="G261" s="112"/>
      <c r="H261" s="112"/>
      <c r="I261" s="112"/>
      <c r="J261" s="116">
        <f t="shared" si="7"/>
        <v>0</v>
      </c>
      <c r="K261" s="283"/>
      <c r="L261" s="284"/>
      <c r="M261" s="284"/>
      <c r="N261" s="284"/>
      <c r="O261" s="284"/>
      <c r="P261" s="284"/>
      <c r="Q261" s="285"/>
      <c r="R261" s="104"/>
      <c r="S261" s="112"/>
      <c r="T261" s="114"/>
      <c r="U261" s="115"/>
      <c r="V261" s="109">
        <f t="shared" si="6"/>
        <v>0</v>
      </c>
    </row>
    <row r="262" spans="1:22" s="110" customFormat="1" ht="33.75" customHeight="1">
      <c r="A262" s="111">
        <v>226</v>
      </c>
      <c r="B262" s="303"/>
      <c r="C262" s="304"/>
      <c r="D262" s="305"/>
      <c r="E262" s="104"/>
      <c r="F262" s="112"/>
      <c r="G262" s="112"/>
      <c r="H262" s="112"/>
      <c r="I262" s="112"/>
      <c r="J262" s="116">
        <f t="shared" si="7"/>
        <v>0</v>
      </c>
      <c r="K262" s="283"/>
      <c r="L262" s="284"/>
      <c r="M262" s="284"/>
      <c r="N262" s="284"/>
      <c r="O262" s="284"/>
      <c r="P262" s="284"/>
      <c r="Q262" s="285"/>
      <c r="R262" s="104"/>
      <c r="S262" s="112"/>
      <c r="T262" s="114"/>
      <c r="U262" s="115"/>
      <c r="V262" s="109">
        <f t="shared" si="6"/>
        <v>0</v>
      </c>
    </row>
    <row r="263" spans="1:22" s="110" customFormat="1" ht="33.75" customHeight="1">
      <c r="A263" s="111">
        <v>227</v>
      </c>
      <c r="B263" s="303"/>
      <c r="C263" s="304"/>
      <c r="D263" s="305"/>
      <c r="E263" s="104"/>
      <c r="F263" s="112"/>
      <c r="G263" s="112"/>
      <c r="H263" s="112"/>
      <c r="I263" s="112"/>
      <c r="J263" s="116">
        <f t="shared" si="7"/>
        <v>0</v>
      </c>
      <c r="K263" s="283"/>
      <c r="L263" s="284"/>
      <c r="M263" s="284"/>
      <c r="N263" s="284"/>
      <c r="O263" s="284"/>
      <c r="P263" s="284"/>
      <c r="Q263" s="285"/>
      <c r="R263" s="104"/>
      <c r="S263" s="112"/>
      <c r="T263" s="114"/>
      <c r="U263" s="115"/>
      <c r="V263" s="109">
        <f t="shared" si="6"/>
        <v>0</v>
      </c>
    </row>
    <row r="264" spans="1:22" s="110" customFormat="1" ht="33.75" customHeight="1">
      <c r="A264" s="111">
        <v>228</v>
      </c>
      <c r="B264" s="303"/>
      <c r="C264" s="304"/>
      <c r="D264" s="305"/>
      <c r="E264" s="104"/>
      <c r="F264" s="112"/>
      <c r="G264" s="112"/>
      <c r="H264" s="112"/>
      <c r="I264" s="112"/>
      <c r="J264" s="116">
        <f t="shared" si="7"/>
        <v>0</v>
      </c>
      <c r="K264" s="283"/>
      <c r="L264" s="284"/>
      <c r="M264" s="284"/>
      <c r="N264" s="284"/>
      <c r="O264" s="284"/>
      <c r="P264" s="284"/>
      <c r="Q264" s="285"/>
      <c r="R264" s="104"/>
      <c r="S264" s="112"/>
      <c r="T264" s="114"/>
      <c r="U264" s="115"/>
      <c r="V264" s="109">
        <f t="shared" si="6"/>
        <v>0</v>
      </c>
    </row>
    <row r="265" spans="1:22" s="110" customFormat="1" ht="33.75" customHeight="1">
      <c r="A265" s="111">
        <v>229</v>
      </c>
      <c r="B265" s="303"/>
      <c r="C265" s="304"/>
      <c r="D265" s="305"/>
      <c r="E265" s="104"/>
      <c r="F265" s="112"/>
      <c r="G265" s="112"/>
      <c r="H265" s="112"/>
      <c r="I265" s="112"/>
      <c r="J265" s="116">
        <f t="shared" si="7"/>
        <v>0</v>
      </c>
      <c r="K265" s="283"/>
      <c r="L265" s="284"/>
      <c r="M265" s="284"/>
      <c r="N265" s="284"/>
      <c r="O265" s="284"/>
      <c r="P265" s="284"/>
      <c r="Q265" s="285"/>
      <c r="R265" s="104"/>
      <c r="S265" s="112"/>
      <c r="T265" s="114"/>
      <c r="U265" s="115"/>
      <c r="V265" s="109">
        <f t="shared" si="6"/>
        <v>0</v>
      </c>
    </row>
    <row r="266" spans="1:22" s="110" customFormat="1" ht="33.75" customHeight="1">
      <c r="A266" s="111">
        <v>230</v>
      </c>
      <c r="B266" s="303"/>
      <c r="C266" s="304"/>
      <c r="D266" s="305"/>
      <c r="E266" s="104"/>
      <c r="F266" s="112"/>
      <c r="G266" s="112"/>
      <c r="H266" s="112"/>
      <c r="I266" s="112"/>
      <c r="J266" s="116">
        <f t="shared" si="7"/>
        <v>0</v>
      </c>
      <c r="K266" s="283"/>
      <c r="L266" s="284"/>
      <c r="M266" s="284"/>
      <c r="N266" s="284"/>
      <c r="O266" s="284"/>
      <c r="P266" s="284"/>
      <c r="Q266" s="285"/>
      <c r="R266" s="104"/>
      <c r="S266" s="112"/>
      <c r="T266" s="114"/>
      <c r="U266" s="115"/>
      <c r="V266" s="109">
        <f t="shared" si="6"/>
        <v>0</v>
      </c>
    </row>
    <row r="267" spans="1:22" s="110" customFormat="1" ht="33.75" customHeight="1">
      <c r="A267" s="111">
        <v>231</v>
      </c>
      <c r="B267" s="303"/>
      <c r="C267" s="304"/>
      <c r="D267" s="305"/>
      <c r="E267" s="104"/>
      <c r="F267" s="112"/>
      <c r="G267" s="112"/>
      <c r="H267" s="112"/>
      <c r="I267" s="112"/>
      <c r="J267" s="116">
        <f t="shared" si="7"/>
        <v>0</v>
      </c>
      <c r="K267" s="283"/>
      <c r="L267" s="284"/>
      <c r="M267" s="284"/>
      <c r="N267" s="284"/>
      <c r="O267" s="284"/>
      <c r="P267" s="284"/>
      <c r="Q267" s="285"/>
      <c r="R267" s="104"/>
      <c r="S267" s="112"/>
      <c r="T267" s="114" t="b">
        <v>0</v>
      </c>
      <c r="U267" s="115"/>
      <c r="V267" s="109">
        <f t="shared" si="6"/>
        <v>0</v>
      </c>
    </row>
    <row r="268" spans="1:22" s="110" customFormat="1" ht="33.75" customHeight="1">
      <c r="A268" s="111">
        <v>232</v>
      </c>
      <c r="B268" s="303"/>
      <c r="C268" s="304"/>
      <c r="D268" s="305"/>
      <c r="E268" s="104"/>
      <c r="F268" s="112"/>
      <c r="G268" s="112"/>
      <c r="H268" s="112"/>
      <c r="I268" s="112"/>
      <c r="J268" s="116">
        <f t="shared" si="7"/>
        <v>0</v>
      </c>
      <c r="K268" s="283"/>
      <c r="L268" s="284"/>
      <c r="M268" s="284"/>
      <c r="N268" s="284"/>
      <c r="O268" s="284"/>
      <c r="P268" s="284"/>
      <c r="Q268" s="285"/>
      <c r="R268" s="104"/>
      <c r="S268" s="112"/>
      <c r="T268" s="114"/>
      <c r="U268" s="115"/>
      <c r="V268" s="109">
        <f t="shared" si="6"/>
        <v>0</v>
      </c>
    </row>
    <row r="269" spans="1:22" s="110" customFormat="1" ht="33.75" customHeight="1">
      <c r="A269" s="111">
        <v>233</v>
      </c>
      <c r="B269" s="303"/>
      <c r="C269" s="304"/>
      <c r="D269" s="305"/>
      <c r="E269" s="104"/>
      <c r="F269" s="112"/>
      <c r="G269" s="112"/>
      <c r="H269" s="112"/>
      <c r="I269" s="112"/>
      <c r="J269" s="116">
        <f t="shared" si="7"/>
        <v>0</v>
      </c>
      <c r="K269" s="283"/>
      <c r="L269" s="284"/>
      <c r="M269" s="284"/>
      <c r="N269" s="284"/>
      <c r="O269" s="284"/>
      <c r="P269" s="284"/>
      <c r="Q269" s="285"/>
      <c r="R269" s="104"/>
      <c r="S269" s="112"/>
      <c r="T269" s="114"/>
      <c r="U269" s="115"/>
      <c r="V269" s="109">
        <f t="shared" si="6"/>
        <v>0</v>
      </c>
    </row>
    <row r="270" spans="1:22" s="110" customFormat="1" ht="33.75" customHeight="1">
      <c r="A270" s="111">
        <v>234</v>
      </c>
      <c r="B270" s="303"/>
      <c r="C270" s="304"/>
      <c r="D270" s="305"/>
      <c r="E270" s="104"/>
      <c r="F270" s="112"/>
      <c r="G270" s="112"/>
      <c r="H270" s="112"/>
      <c r="I270" s="112"/>
      <c r="J270" s="116">
        <f t="shared" si="7"/>
        <v>0</v>
      </c>
      <c r="K270" s="283"/>
      <c r="L270" s="284"/>
      <c r="M270" s="284"/>
      <c r="N270" s="284"/>
      <c r="O270" s="284"/>
      <c r="P270" s="284"/>
      <c r="Q270" s="285"/>
      <c r="R270" s="104"/>
      <c r="S270" s="112"/>
      <c r="T270" s="114"/>
      <c r="U270" s="115"/>
      <c r="V270" s="109">
        <f t="shared" si="6"/>
        <v>0</v>
      </c>
    </row>
    <row r="271" spans="1:22" s="110" customFormat="1" ht="33.75" customHeight="1">
      <c r="A271" s="111">
        <v>235</v>
      </c>
      <c r="B271" s="303"/>
      <c r="C271" s="304"/>
      <c r="D271" s="305"/>
      <c r="E271" s="104"/>
      <c r="F271" s="112"/>
      <c r="G271" s="112"/>
      <c r="H271" s="112"/>
      <c r="I271" s="112"/>
      <c r="J271" s="116">
        <f t="shared" si="7"/>
        <v>0</v>
      </c>
      <c r="K271" s="283"/>
      <c r="L271" s="284"/>
      <c r="M271" s="284"/>
      <c r="N271" s="284"/>
      <c r="O271" s="284"/>
      <c r="P271" s="284"/>
      <c r="Q271" s="285"/>
      <c r="R271" s="104"/>
      <c r="S271" s="112"/>
      <c r="T271" s="114"/>
      <c r="U271" s="115"/>
      <c r="V271" s="109">
        <f t="shared" si="6"/>
        <v>0</v>
      </c>
    </row>
    <row r="272" spans="1:22" s="110" customFormat="1" ht="33.75" customHeight="1">
      <c r="A272" s="111">
        <v>236</v>
      </c>
      <c r="B272" s="303"/>
      <c r="C272" s="304"/>
      <c r="D272" s="305"/>
      <c r="E272" s="104"/>
      <c r="F272" s="112"/>
      <c r="G272" s="112"/>
      <c r="H272" s="112"/>
      <c r="I272" s="112"/>
      <c r="J272" s="116">
        <f t="shared" si="7"/>
        <v>0</v>
      </c>
      <c r="K272" s="283"/>
      <c r="L272" s="284"/>
      <c r="M272" s="284"/>
      <c r="N272" s="284"/>
      <c r="O272" s="284"/>
      <c r="P272" s="284"/>
      <c r="Q272" s="285"/>
      <c r="R272" s="104"/>
      <c r="S272" s="112"/>
      <c r="T272" s="114"/>
      <c r="U272" s="115"/>
      <c r="V272" s="109">
        <f t="shared" si="6"/>
        <v>0</v>
      </c>
    </row>
    <row r="273" spans="1:22" s="110" customFormat="1" ht="33.75" customHeight="1">
      <c r="A273" s="111">
        <v>237</v>
      </c>
      <c r="B273" s="303"/>
      <c r="C273" s="304"/>
      <c r="D273" s="305"/>
      <c r="E273" s="104"/>
      <c r="F273" s="112"/>
      <c r="G273" s="112"/>
      <c r="H273" s="112"/>
      <c r="I273" s="112"/>
      <c r="J273" s="116">
        <f t="shared" si="7"/>
        <v>0</v>
      </c>
      <c r="K273" s="283"/>
      <c r="L273" s="284"/>
      <c r="M273" s="284"/>
      <c r="N273" s="284"/>
      <c r="O273" s="284"/>
      <c r="P273" s="284"/>
      <c r="Q273" s="285"/>
      <c r="R273" s="104"/>
      <c r="S273" s="112"/>
      <c r="T273" s="114"/>
      <c r="U273" s="115"/>
      <c r="V273" s="109">
        <f t="shared" si="6"/>
        <v>0</v>
      </c>
    </row>
    <row r="274" spans="1:22" s="110" customFormat="1" ht="33.75" customHeight="1">
      <c r="A274" s="111">
        <v>238</v>
      </c>
      <c r="B274" s="303"/>
      <c r="C274" s="304"/>
      <c r="D274" s="305"/>
      <c r="E274" s="104"/>
      <c r="F274" s="112"/>
      <c r="G274" s="112"/>
      <c r="H274" s="112"/>
      <c r="I274" s="112"/>
      <c r="J274" s="116">
        <f t="shared" si="7"/>
        <v>0</v>
      </c>
      <c r="K274" s="283"/>
      <c r="L274" s="284"/>
      <c r="M274" s="284"/>
      <c r="N274" s="284"/>
      <c r="O274" s="284"/>
      <c r="P274" s="284"/>
      <c r="Q274" s="285"/>
      <c r="R274" s="104"/>
      <c r="S274" s="112"/>
      <c r="T274" s="114"/>
      <c r="U274" s="115"/>
      <c r="V274" s="109">
        <f t="shared" si="6"/>
        <v>0</v>
      </c>
    </row>
    <row r="275" spans="1:22" s="110" customFormat="1" ht="33.75" customHeight="1">
      <c r="A275" s="111">
        <v>239</v>
      </c>
      <c r="B275" s="303"/>
      <c r="C275" s="304"/>
      <c r="D275" s="305"/>
      <c r="E275" s="104"/>
      <c r="F275" s="112"/>
      <c r="G275" s="112"/>
      <c r="H275" s="112"/>
      <c r="I275" s="112"/>
      <c r="J275" s="116">
        <f t="shared" si="7"/>
        <v>0</v>
      </c>
      <c r="K275" s="283"/>
      <c r="L275" s="284"/>
      <c r="M275" s="284"/>
      <c r="N275" s="284"/>
      <c r="O275" s="284"/>
      <c r="P275" s="284"/>
      <c r="Q275" s="285"/>
      <c r="R275" s="104"/>
      <c r="S275" s="112"/>
      <c r="T275" s="107"/>
      <c r="U275" s="108"/>
      <c r="V275" s="109">
        <f t="shared" si="6"/>
        <v>0</v>
      </c>
    </row>
    <row r="276" spans="1:22" s="110" customFormat="1" ht="33.75" customHeight="1">
      <c r="A276" s="111">
        <v>240</v>
      </c>
      <c r="B276" s="303"/>
      <c r="C276" s="304"/>
      <c r="D276" s="305"/>
      <c r="E276" s="104"/>
      <c r="F276" s="112"/>
      <c r="G276" s="112"/>
      <c r="H276" s="112"/>
      <c r="I276" s="112"/>
      <c r="J276" s="116">
        <f t="shared" si="7"/>
        <v>0</v>
      </c>
      <c r="K276" s="283"/>
      <c r="L276" s="284"/>
      <c r="M276" s="284"/>
      <c r="N276" s="284"/>
      <c r="O276" s="284"/>
      <c r="P276" s="284"/>
      <c r="Q276" s="285"/>
      <c r="R276" s="104"/>
      <c r="S276" s="112"/>
      <c r="T276" s="107"/>
      <c r="U276" s="108"/>
      <c r="V276" s="109">
        <f t="shared" si="6"/>
        <v>0</v>
      </c>
    </row>
    <row r="277" spans="1:22" s="110" customFormat="1" ht="33.75" customHeight="1">
      <c r="A277" s="111">
        <v>241</v>
      </c>
      <c r="B277" s="303"/>
      <c r="C277" s="304"/>
      <c r="D277" s="305"/>
      <c r="E277" s="104"/>
      <c r="F277" s="112"/>
      <c r="G277" s="112"/>
      <c r="H277" s="112"/>
      <c r="I277" s="112"/>
      <c r="J277" s="117">
        <f t="shared" si="7"/>
        <v>0</v>
      </c>
      <c r="K277" s="283"/>
      <c r="L277" s="284"/>
      <c r="M277" s="284"/>
      <c r="N277" s="284"/>
      <c r="O277" s="284"/>
      <c r="P277" s="284"/>
      <c r="Q277" s="285"/>
      <c r="R277" s="104"/>
      <c r="S277" s="112"/>
      <c r="T277" s="107"/>
      <c r="U277" s="108"/>
      <c r="V277" s="109">
        <f t="shared" si="6"/>
        <v>0</v>
      </c>
    </row>
    <row r="278" spans="1:22" s="110" customFormat="1" ht="33.75" customHeight="1">
      <c r="A278" s="111">
        <v>242</v>
      </c>
      <c r="B278" s="303"/>
      <c r="C278" s="304"/>
      <c r="D278" s="305"/>
      <c r="E278" s="104"/>
      <c r="F278" s="112"/>
      <c r="G278" s="112"/>
      <c r="H278" s="112"/>
      <c r="I278" s="112"/>
      <c r="J278" s="117">
        <f t="shared" si="7"/>
        <v>0</v>
      </c>
      <c r="K278" s="283"/>
      <c r="L278" s="284"/>
      <c r="M278" s="284"/>
      <c r="N278" s="284"/>
      <c r="O278" s="284"/>
      <c r="P278" s="284"/>
      <c r="Q278" s="285"/>
      <c r="R278" s="104"/>
      <c r="S278" s="112"/>
      <c r="T278" s="114"/>
      <c r="U278" s="115"/>
      <c r="V278" s="109">
        <f t="shared" si="6"/>
        <v>0</v>
      </c>
    </row>
    <row r="279" spans="1:22" s="110" customFormat="1" ht="33.75" customHeight="1">
      <c r="A279" s="111">
        <v>243</v>
      </c>
      <c r="B279" s="303"/>
      <c r="C279" s="304"/>
      <c r="D279" s="305"/>
      <c r="E279" s="104"/>
      <c r="F279" s="112"/>
      <c r="G279" s="112"/>
      <c r="H279" s="112"/>
      <c r="I279" s="112"/>
      <c r="J279" s="117">
        <f t="shared" si="7"/>
        <v>0</v>
      </c>
      <c r="K279" s="283"/>
      <c r="L279" s="284"/>
      <c r="M279" s="284"/>
      <c r="N279" s="284"/>
      <c r="O279" s="284"/>
      <c r="P279" s="284"/>
      <c r="Q279" s="285"/>
      <c r="R279" s="104"/>
      <c r="S279" s="112"/>
      <c r="T279" s="114"/>
      <c r="U279" s="115"/>
      <c r="V279" s="109">
        <f t="shared" si="6"/>
        <v>0</v>
      </c>
    </row>
    <row r="280" spans="1:22" s="110" customFormat="1" ht="33.75" customHeight="1">
      <c r="A280" s="111">
        <v>244</v>
      </c>
      <c r="B280" s="303"/>
      <c r="C280" s="304"/>
      <c r="D280" s="305"/>
      <c r="E280" s="104"/>
      <c r="F280" s="112"/>
      <c r="G280" s="112"/>
      <c r="H280" s="112"/>
      <c r="I280" s="112"/>
      <c r="J280" s="117">
        <f t="shared" si="7"/>
        <v>0</v>
      </c>
      <c r="K280" s="283"/>
      <c r="L280" s="284"/>
      <c r="M280" s="284"/>
      <c r="N280" s="284"/>
      <c r="O280" s="284"/>
      <c r="P280" s="284"/>
      <c r="Q280" s="285"/>
      <c r="R280" s="104"/>
      <c r="S280" s="112"/>
      <c r="T280" s="114"/>
      <c r="U280" s="115"/>
      <c r="V280" s="109">
        <f t="shared" si="6"/>
        <v>0</v>
      </c>
    </row>
    <row r="281" spans="1:22" s="110" customFormat="1" ht="33.75" customHeight="1">
      <c r="A281" s="111">
        <v>245</v>
      </c>
      <c r="B281" s="303"/>
      <c r="C281" s="304"/>
      <c r="D281" s="305"/>
      <c r="E281" s="104"/>
      <c r="F281" s="112"/>
      <c r="G281" s="112"/>
      <c r="H281" s="112"/>
      <c r="I281" s="112"/>
      <c r="J281" s="117">
        <f t="shared" si="7"/>
        <v>0</v>
      </c>
      <c r="K281" s="283"/>
      <c r="L281" s="284"/>
      <c r="M281" s="284"/>
      <c r="N281" s="284"/>
      <c r="O281" s="284"/>
      <c r="P281" s="284"/>
      <c r="Q281" s="285"/>
      <c r="R281" s="104"/>
      <c r="S281" s="112"/>
      <c r="T281" s="114"/>
      <c r="U281" s="115"/>
      <c r="V281" s="109">
        <f t="shared" si="6"/>
        <v>0</v>
      </c>
    </row>
    <row r="282" spans="1:22" s="110" customFormat="1" ht="33.75" customHeight="1">
      <c r="A282" s="111">
        <v>246</v>
      </c>
      <c r="B282" s="303"/>
      <c r="C282" s="304"/>
      <c r="D282" s="305"/>
      <c r="E282" s="104"/>
      <c r="F282" s="112"/>
      <c r="G282" s="112"/>
      <c r="H282" s="112"/>
      <c r="I282" s="112"/>
      <c r="J282" s="117">
        <f t="shared" si="7"/>
        <v>0</v>
      </c>
      <c r="K282" s="283"/>
      <c r="L282" s="284"/>
      <c r="M282" s="284"/>
      <c r="N282" s="284"/>
      <c r="O282" s="284"/>
      <c r="P282" s="284"/>
      <c r="Q282" s="285"/>
      <c r="R282" s="104"/>
      <c r="S282" s="112"/>
      <c r="T282" s="114"/>
      <c r="U282" s="115"/>
      <c r="V282" s="109">
        <f t="shared" si="6"/>
        <v>0</v>
      </c>
    </row>
    <row r="283" spans="1:22" s="110" customFormat="1" ht="33.75" customHeight="1">
      <c r="A283" s="111">
        <v>247</v>
      </c>
      <c r="B283" s="303"/>
      <c r="C283" s="304"/>
      <c r="D283" s="305"/>
      <c r="E283" s="104"/>
      <c r="F283" s="112"/>
      <c r="G283" s="112"/>
      <c r="H283" s="112"/>
      <c r="I283" s="112"/>
      <c r="J283" s="117">
        <f t="shared" si="7"/>
        <v>0</v>
      </c>
      <c r="K283" s="283"/>
      <c r="L283" s="284"/>
      <c r="M283" s="284"/>
      <c r="N283" s="284"/>
      <c r="O283" s="284"/>
      <c r="P283" s="284"/>
      <c r="Q283" s="285"/>
      <c r="R283" s="104"/>
      <c r="S283" s="112"/>
      <c r="T283" s="114"/>
      <c r="U283" s="115"/>
      <c r="V283" s="109">
        <f t="shared" si="6"/>
        <v>0</v>
      </c>
    </row>
    <row r="284" spans="1:22" s="110" customFormat="1" ht="33.75" customHeight="1">
      <c r="A284" s="111">
        <v>248</v>
      </c>
      <c r="B284" s="303"/>
      <c r="C284" s="304"/>
      <c r="D284" s="305"/>
      <c r="E284" s="104"/>
      <c r="F284" s="112"/>
      <c r="G284" s="112"/>
      <c r="H284" s="112"/>
      <c r="I284" s="112"/>
      <c r="J284" s="117">
        <f t="shared" si="7"/>
        <v>0</v>
      </c>
      <c r="K284" s="283"/>
      <c r="L284" s="284"/>
      <c r="M284" s="284"/>
      <c r="N284" s="284"/>
      <c r="O284" s="284"/>
      <c r="P284" s="284"/>
      <c r="Q284" s="285"/>
      <c r="R284" s="104"/>
      <c r="S284" s="112"/>
      <c r="T284" s="114"/>
      <c r="U284" s="115"/>
      <c r="V284" s="109">
        <f t="shared" si="6"/>
        <v>0</v>
      </c>
    </row>
    <row r="285" spans="1:22" s="110" customFormat="1" ht="33.75" customHeight="1">
      <c r="A285" s="111">
        <v>249</v>
      </c>
      <c r="B285" s="303"/>
      <c r="C285" s="304"/>
      <c r="D285" s="305"/>
      <c r="E285" s="104"/>
      <c r="F285" s="112"/>
      <c r="G285" s="112"/>
      <c r="H285" s="112"/>
      <c r="I285" s="112"/>
      <c r="J285" s="117">
        <f t="shared" si="7"/>
        <v>0</v>
      </c>
      <c r="K285" s="283"/>
      <c r="L285" s="284"/>
      <c r="M285" s="284"/>
      <c r="N285" s="284"/>
      <c r="O285" s="284"/>
      <c r="P285" s="284"/>
      <c r="Q285" s="285"/>
      <c r="R285" s="104"/>
      <c r="S285" s="112"/>
      <c r="T285" s="114"/>
      <c r="U285" s="115"/>
      <c r="V285" s="109">
        <f t="shared" si="6"/>
        <v>0</v>
      </c>
    </row>
    <row r="286" spans="1:22" s="110" customFormat="1" ht="33.75" customHeight="1">
      <c r="A286" s="111">
        <v>250</v>
      </c>
      <c r="B286" s="303"/>
      <c r="C286" s="304"/>
      <c r="D286" s="305"/>
      <c r="E286" s="104"/>
      <c r="F286" s="112"/>
      <c r="G286" s="112"/>
      <c r="H286" s="112"/>
      <c r="I286" s="112"/>
      <c r="J286" s="117">
        <f t="shared" si="7"/>
        <v>0</v>
      </c>
      <c r="K286" s="283"/>
      <c r="L286" s="284"/>
      <c r="M286" s="284"/>
      <c r="N286" s="284"/>
      <c r="O286" s="284"/>
      <c r="P286" s="284"/>
      <c r="Q286" s="285"/>
      <c r="R286" s="104"/>
      <c r="S286" s="112"/>
      <c r="T286" s="114"/>
      <c r="U286" s="115"/>
      <c r="V286" s="109">
        <f t="shared" si="6"/>
        <v>0</v>
      </c>
    </row>
    <row r="287" spans="1:22" s="110" customFormat="1" ht="33.75" customHeight="1">
      <c r="A287" s="111">
        <v>251</v>
      </c>
      <c r="B287" s="303"/>
      <c r="C287" s="304"/>
      <c r="D287" s="305"/>
      <c r="E287" s="104"/>
      <c r="F287" s="112"/>
      <c r="G287" s="112"/>
      <c r="H287" s="112"/>
      <c r="I287" s="112"/>
      <c r="J287" s="117">
        <f t="shared" si="7"/>
        <v>0</v>
      </c>
      <c r="K287" s="283"/>
      <c r="L287" s="284"/>
      <c r="M287" s="284"/>
      <c r="N287" s="284"/>
      <c r="O287" s="284"/>
      <c r="P287" s="284"/>
      <c r="Q287" s="285"/>
      <c r="R287" s="104"/>
      <c r="S287" s="112"/>
      <c r="T287" s="114"/>
      <c r="U287" s="115"/>
      <c r="V287" s="109">
        <f t="shared" si="6"/>
        <v>0</v>
      </c>
    </row>
    <row r="288" spans="1:22" s="110" customFormat="1" ht="33.75" customHeight="1">
      <c r="A288" s="111">
        <v>252</v>
      </c>
      <c r="B288" s="303"/>
      <c r="C288" s="304"/>
      <c r="D288" s="305"/>
      <c r="E288" s="104"/>
      <c r="F288" s="112"/>
      <c r="G288" s="112"/>
      <c r="H288" s="112"/>
      <c r="I288" s="112"/>
      <c r="J288" s="117">
        <f t="shared" si="7"/>
        <v>0</v>
      </c>
      <c r="K288" s="283"/>
      <c r="L288" s="284"/>
      <c r="M288" s="284"/>
      <c r="N288" s="284"/>
      <c r="O288" s="284"/>
      <c r="P288" s="284"/>
      <c r="Q288" s="285"/>
      <c r="R288" s="104"/>
      <c r="S288" s="112"/>
      <c r="T288" s="114"/>
      <c r="U288" s="115"/>
      <c r="V288" s="109">
        <f t="shared" si="6"/>
        <v>0</v>
      </c>
    </row>
    <row r="289" spans="1:22" s="110" customFormat="1" ht="33.75" customHeight="1">
      <c r="A289" s="111">
        <v>253</v>
      </c>
      <c r="B289" s="303"/>
      <c r="C289" s="304"/>
      <c r="D289" s="305"/>
      <c r="E289" s="104"/>
      <c r="F289" s="112"/>
      <c r="G289" s="112"/>
      <c r="H289" s="112"/>
      <c r="I289" s="112"/>
      <c r="J289" s="117">
        <f t="shared" si="7"/>
        <v>0</v>
      </c>
      <c r="K289" s="283"/>
      <c r="L289" s="284"/>
      <c r="M289" s="284"/>
      <c r="N289" s="284"/>
      <c r="O289" s="284"/>
      <c r="P289" s="284"/>
      <c r="Q289" s="285"/>
      <c r="R289" s="104"/>
      <c r="S289" s="112"/>
      <c r="T289" s="114"/>
      <c r="U289" s="115"/>
      <c r="V289" s="109">
        <f t="shared" si="6"/>
        <v>0</v>
      </c>
    </row>
    <row r="290" spans="1:22" s="110" customFormat="1" ht="33.75" customHeight="1">
      <c r="A290" s="111">
        <v>254</v>
      </c>
      <c r="B290" s="303"/>
      <c r="C290" s="304"/>
      <c r="D290" s="305"/>
      <c r="E290" s="104"/>
      <c r="F290" s="112"/>
      <c r="G290" s="112"/>
      <c r="H290" s="112"/>
      <c r="I290" s="112"/>
      <c r="J290" s="117">
        <f t="shared" si="7"/>
        <v>0</v>
      </c>
      <c r="K290" s="283"/>
      <c r="L290" s="284"/>
      <c r="M290" s="284"/>
      <c r="N290" s="284"/>
      <c r="O290" s="284"/>
      <c r="P290" s="284"/>
      <c r="Q290" s="285"/>
      <c r="R290" s="104"/>
      <c r="S290" s="112"/>
      <c r="T290" s="114"/>
      <c r="U290" s="115"/>
      <c r="V290" s="109">
        <f t="shared" si="6"/>
        <v>0</v>
      </c>
    </row>
    <row r="291" spans="1:22" s="110" customFormat="1" ht="33.75" customHeight="1">
      <c r="A291" s="111">
        <v>255</v>
      </c>
      <c r="B291" s="303"/>
      <c r="C291" s="304"/>
      <c r="D291" s="305"/>
      <c r="E291" s="104"/>
      <c r="F291" s="112"/>
      <c r="G291" s="112"/>
      <c r="H291" s="112"/>
      <c r="I291" s="112"/>
      <c r="J291" s="117">
        <f t="shared" si="7"/>
        <v>0</v>
      </c>
      <c r="K291" s="283"/>
      <c r="L291" s="284"/>
      <c r="M291" s="284"/>
      <c r="N291" s="284"/>
      <c r="O291" s="284"/>
      <c r="P291" s="284"/>
      <c r="Q291" s="285"/>
      <c r="R291" s="104"/>
      <c r="S291" s="112"/>
      <c r="T291" s="114"/>
      <c r="U291" s="115"/>
      <c r="V291" s="109">
        <f t="shared" si="6"/>
        <v>0</v>
      </c>
    </row>
    <row r="292" spans="1:22" s="110" customFormat="1" ht="33.75" customHeight="1">
      <c r="A292" s="111">
        <v>256</v>
      </c>
      <c r="B292" s="303"/>
      <c r="C292" s="304"/>
      <c r="D292" s="305"/>
      <c r="E292" s="104"/>
      <c r="F292" s="112"/>
      <c r="G292" s="112"/>
      <c r="H292" s="112"/>
      <c r="I292" s="112"/>
      <c r="J292" s="117">
        <f t="shared" si="7"/>
        <v>0</v>
      </c>
      <c r="K292" s="283"/>
      <c r="L292" s="284"/>
      <c r="M292" s="284"/>
      <c r="N292" s="284"/>
      <c r="O292" s="284"/>
      <c r="P292" s="284"/>
      <c r="Q292" s="285"/>
      <c r="R292" s="104"/>
      <c r="S292" s="112"/>
      <c r="T292" s="114"/>
      <c r="U292" s="115"/>
      <c r="V292" s="109">
        <f t="shared" si="6"/>
        <v>0</v>
      </c>
    </row>
    <row r="293" spans="1:22" s="110" customFormat="1" ht="33.75" customHeight="1">
      <c r="A293" s="111">
        <v>257</v>
      </c>
      <c r="B293" s="303"/>
      <c r="C293" s="304"/>
      <c r="D293" s="305"/>
      <c r="E293" s="104"/>
      <c r="F293" s="112"/>
      <c r="G293" s="112"/>
      <c r="H293" s="112"/>
      <c r="I293" s="112"/>
      <c r="J293" s="117">
        <f t="shared" si="7"/>
        <v>0</v>
      </c>
      <c r="K293" s="283"/>
      <c r="L293" s="284"/>
      <c r="M293" s="284"/>
      <c r="N293" s="284"/>
      <c r="O293" s="284"/>
      <c r="P293" s="284"/>
      <c r="Q293" s="285"/>
      <c r="R293" s="104"/>
      <c r="S293" s="112"/>
      <c r="T293" s="114"/>
      <c r="U293" s="115"/>
      <c r="V293" s="109">
        <f t="shared" ref="V293:V319" si="8">MAX(F293:I293)</f>
        <v>0</v>
      </c>
    </row>
    <row r="294" spans="1:22" s="110" customFormat="1" ht="33.75" customHeight="1">
      <c r="A294" s="111">
        <v>258</v>
      </c>
      <c r="B294" s="303"/>
      <c r="C294" s="304"/>
      <c r="D294" s="305"/>
      <c r="E294" s="104"/>
      <c r="F294" s="112"/>
      <c r="G294" s="112"/>
      <c r="H294" s="112"/>
      <c r="I294" s="112"/>
      <c r="J294" s="117">
        <f t="shared" ref="J294:J319" si="9">COUNT(F294:I294)</f>
        <v>0</v>
      </c>
      <c r="K294" s="283"/>
      <c r="L294" s="284"/>
      <c r="M294" s="284"/>
      <c r="N294" s="284"/>
      <c r="O294" s="284"/>
      <c r="P294" s="284"/>
      <c r="Q294" s="285"/>
      <c r="R294" s="104"/>
      <c r="S294" s="112"/>
      <c r="T294" s="114"/>
      <c r="U294" s="115"/>
      <c r="V294" s="109">
        <f t="shared" si="8"/>
        <v>0</v>
      </c>
    </row>
    <row r="295" spans="1:22" s="110" customFormat="1" ht="33.75" customHeight="1">
      <c r="A295" s="111">
        <v>259</v>
      </c>
      <c r="B295" s="303"/>
      <c r="C295" s="304"/>
      <c r="D295" s="305"/>
      <c r="E295" s="104"/>
      <c r="F295" s="112"/>
      <c r="G295" s="112"/>
      <c r="H295" s="112"/>
      <c r="I295" s="112"/>
      <c r="J295" s="117">
        <f t="shared" si="9"/>
        <v>0</v>
      </c>
      <c r="K295" s="283"/>
      <c r="L295" s="284"/>
      <c r="M295" s="284"/>
      <c r="N295" s="284"/>
      <c r="O295" s="284"/>
      <c r="P295" s="284"/>
      <c r="Q295" s="285"/>
      <c r="R295" s="104"/>
      <c r="S295" s="112"/>
      <c r="T295" s="114"/>
      <c r="U295" s="115"/>
      <c r="V295" s="109">
        <f t="shared" si="8"/>
        <v>0</v>
      </c>
    </row>
    <row r="296" spans="1:22" s="110" customFormat="1" ht="33.75" customHeight="1">
      <c r="A296" s="111">
        <v>260</v>
      </c>
      <c r="B296" s="303"/>
      <c r="C296" s="304"/>
      <c r="D296" s="305"/>
      <c r="E296" s="104"/>
      <c r="F296" s="112"/>
      <c r="G296" s="112"/>
      <c r="H296" s="112"/>
      <c r="I296" s="112"/>
      <c r="J296" s="117">
        <f t="shared" si="9"/>
        <v>0</v>
      </c>
      <c r="K296" s="283"/>
      <c r="L296" s="284"/>
      <c r="M296" s="284"/>
      <c r="N296" s="284"/>
      <c r="O296" s="284"/>
      <c r="P296" s="284"/>
      <c r="Q296" s="285"/>
      <c r="R296" s="104"/>
      <c r="S296" s="112"/>
      <c r="T296" s="114" t="b">
        <v>0</v>
      </c>
      <c r="U296" s="115"/>
      <c r="V296" s="109">
        <f t="shared" si="8"/>
        <v>0</v>
      </c>
    </row>
    <row r="297" spans="1:22" s="110" customFormat="1" ht="33.75" customHeight="1">
      <c r="A297" s="111">
        <v>261</v>
      </c>
      <c r="B297" s="303"/>
      <c r="C297" s="304"/>
      <c r="D297" s="305"/>
      <c r="E297" s="104"/>
      <c r="F297" s="112"/>
      <c r="G297" s="112"/>
      <c r="H297" s="112"/>
      <c r="I297" s="112"/>
      <c r="J297" s="117">
        <f t="shared" si="9"/>
        <v>0</v>
      </c>
      <c r="K297" s="283"/>
      <c r="L297" s="284"/>
      <c r="M297" s="284"/>
      <c r="N297" s="284"/>
      <c r="O297" s="284"/>
      <c r="P297" s="284"/>
      <c r="Q297" s="285"/>
      <c r="R297" s="104"/>
      <c r="S297" s="112"/>
      <c r="T297" s="114" t="b">
        <v>0</v>
      </c>
      <c r="U297" s="115"/>
      <c r="V297" s="109">
        <f t="shared" si="8"/>
        <v>0</v>
      </c>
    </row>
    <row r="298" spans="1:22" s="110" customFormat="1" ht="33.75" customHeight="1">
      <c r="A298" s="111">
        <v>262</v>
      </c>
      <c r="B298" s="303"/>
      <c r="C298" s="304"/>
      <c r="D298" s="305"/>
      <c r="E298" s="104"/>
      <c r="F298" s="112"/>
      <c r="G298" s="112"/>
      <c r="H298" s="112"/>
      <c r="I298" s="112"/>
      <c r="J298" s="117">
        <f t="shared" si="9"/>
        <v>0</v>
      </c>
      <c r="K298" s="283"/>
      <c r="L298" s="284"/>
      <c r="M298" s="284"/>
      <c r="N298" s="284"/>
      <c r="O298" s="284"/>
      <c r="P298" s="284"/>
      <c r="Q298" s="285"/>
      <c r="R298" s="104"/>
      <c r="S298" s="112"/>
      <c r="T298" s="114" t="b">
        <v>0</v>
      </c>
      <c r="U298" s="115"/>
      <c r="V298" s="109">
        <f t="shared" si="8"/>
        <v>0</v>
      </c>
    </row>
    <row r="299" spans="1:22" s="110" customFormat="1" ht="33.75" customHeight="1">
      <c r="A299" s="111">
        <v>263</v>
      </c>
      <c r="B299" s="303"/>
      <c r="C299" s="304"/>
      <c r="D299" s="305"/>
      <c r="E299" s="104"/>
      <c r="F299" s="112"/>
      <c r="G299" s="112"/>
      <c r="H299" s="112"/>
      <c r="I299" s="112"/>
      <c r="J299" s="117">
        <f t="shared" si="9"/>
        <v>0</v>
      </c>
      <c r="K299" s="283"/>
      <c r="L299" s="284"/>
      <c r="M299" s="284"/>
      <c r="N299" s="284"/>
      <c r="O299" s="284"/>
      <c r="P299" s="284"/>
      <c r="Q299" s="285"/>
      <c r="R299" s="104"/>
      <c r="S299" s="112"/>
      <c r="T299" s="114" t="b">
        <v>0</v>
      </c>
      <c r="U299" s="115"/>
      <c r="V299" s="109">
        <f t="shared" si="8"/>
        <v>0</v>
      </c>
    </row>
    <row r="300" spans="1:22" s="110" customFormat="1" ht="33.75" customHeight="1">
      <c r="A300" s="111">
        <v>264</v>
      </c>
      <c r="B300" s="303"/>
      <c r="C300" s="304"/>
      <c r="D300" s="305"/>
      <c r="E300" s="104"/>
      <c r="F300" s="112"/>
      <c r="G300" s="112"/>
      <c r="H300" s="112"/>
      <c r="I300" s="112"/>
      <c r="J300" s="117">
        <f t="shared" si="9"/>
        <v>0</v>
      </c>
      <c r="K300" s="283"/>
      <c r="L300" s="284"/>
      <c r="M300" s="284"/>
      <c r="N300" s="284"/>
      <c r="O300" s="284"/>
      <c r="P300" s="284"/>
      <c r="Q300" s="285"/>
      <c r="R300" s="104"/>
      <c r="S300" s="112"/>
      <c r="T300" s="114" t="b">
        <v>0</v>
      </c>
      <c r="U300" s="115"/>
      <c r="V300" s="109">
        <f t="shared" si="8"/>
        <v>0</v>
      </c>
    </row>
    <row r="301" spans="1:22" s="110" customFormat="1" ht="33.75" customHeight="1">
      <c r="A301" s="111">
        <v>265</v>
      </c>
      <c r="B301" s="303"/>
      <c r="C301" s="304"/>
      <c r="D301" s="305"/>
      <c r="E301" s="104"/>
      <c r="F301" s="112"/>
      <c r="G301" s="112"/>
      <c r="H301" s="112"/>
      <c r="I301" s="112"/>
      <c r="J301" s="117">
        <f t="shared" si="9"/>
        <v>0</v>
      </c>
      <c r="K301" s="283"/>
      <c r="L301" s="284"/>
      <c r="M301" s="284"/>
      <c r="N301" s="284"/>
      <c r="O301" s="284"/>
      <c r="P301" s="284"/>
      <c r="Q301" s="285"/>
      <c r="R301" s="104"/>
      <c r="S301" s="112"/>
      <c r="T301" s="114" t="b">
        <v>0</v>
      </c>
      <c r="U301" s="115"/>
      <c r="V301" s="109">
        <f t="shared" si="8"/>
        <v>0</v>
      </c>
    </row>
    <row r="302" spans="1:22" s="110" customFormat="1" ht="33.75" customHeight="1">
      <c r="A302" s="111">
        <v>266</v>
      </c>
      <c r="B302" s="303"/>
      <c r="C302" s="304"/>
      <c r="D302" s="305"/>
      <c r="E302" s="104"/>
      <c r="F302" s="112"/>
      <c r="G302" s="112"/>
      <c r="H302" s="112"/>
      <c r="I302" s="112"/>
      <c r="J302" s="117">
        <f t="shared" si="9"/>
        <v>0</v>
      </c>
      <c r="K302" s="283"/>
      <c r="L302" s="284"/>
      <c r="M302" s="284"/>
      <c r="N302" s="284"/>
      <c r="O302" s="284"/>
      <c r="P302" s="284"/>
      <c r="Q302" s="285"/>
      <c r="R302" s="104"/>
      <c r="S302" s="112"/>
      <c r="T302" s="114" t="b">
        <v>0</v>
      </c>
      <c r="U302" s="115"/>
      <c r="V302" s="109">
        <f t="shared" si="8"/>
        <v>0</v>
      </c>
    </row>
    <row r="303" spans="1:22" s="110" customFormat="1" ht="33.75" customHeight="1">
      <c r="A303" s="111">
        <v>267</v>
      </c>
      <c r="B303" s="303"/>
      <c r="C303" s="304"/>
      <c r="D303" s="305"/>
      <c r="E303" s="104"/>
      <c r="F303" s="112"/>
      <c r="G303" s="112"/>
      <c r="H303" s="112"/>
      <c r="I303" s="112"/>
      <c r="J303" s="117">
        <f t="shared" si="9"/>
        <v>0</v>
      </c>
      <c r="K303" s="283"/>
      <c r="L303" s="284"/>
      <c r="M303" s="284"/>
      <c r="N303" s="284"/>
      <c r="O303" s="284"/>
      <c r="P303" s="284"/>
      <c r="Q303" s="285"/>
      <c r="R303" s="104"/>
      <c r="S303" s="112"/>
      <c r="T303" s="114" t="b">
        <v>0</v>
      </c>
      <c r="U303" s="115"/>
      <c r="V303" s="109">
        <f t="shared" si="8"/>
        <v>0</v>
      </c>
    </row>
    <row r="304" spans="1:22" s="110" customFormat="1" ht="33.75" customHeight="1">
      <c r="A304" s="111">
        <v>268</v>
      </c>
      <c r="B304" s="303"/>
      <c r="C304" s="304"/>
      <c r="D304" s="305"/>
      <c r="E304" s="104"/>
      <c r="F304" s="112"/>
      <c r="G304" s="112"/>
      <c r="H304" s="112"/>
      <c r="I304" s="112"/>
      <c r="J304" s="117">
        <f t="shared" si="9"/>
        <v>0</v>
      </c>
      <c r="K304" s="283"/>
      <c r="L304" s="284"/>
      <c r="M304" s="284"/>
      <c r="N304" s="284"/>
      <c r="O304" s="284"/>
      <c r="P304" s="284"/>
      <c r="Q304" s="285"/>
      <c r="R304" s="104"/>
      <c r="S304" s="112"/>
      <c r="T304" s="114" t="b">
        <v>0</v>
      </c>
      <c r="U304" s="115"/>
      <c r="V304" s="109">
        <f t="shared" si="8"/>
        <v>0</v>
      </c>
    </row>
    <row r="305" spans="1:22" s="110" customFormat="1" ht="33.75" customHeight="1">
      <c r="A305" s="111">
        <v>269</v>
      </c>
      <c r="B305" s="303"/>
      <c r="C305" s="304"/>
      <c r="D305" s="305"/>
      <c r="E305" s="104"/>
      <c r="F305" s="112"/>
      <c r="G305" s="112"/>
      <c r="H305" s="112"/>
      <c r="I305" s="112"/>
      <c r="J305" s="117">
        <f t="shared" si="9"/>
        <v>0</v>
      </c>
      <c r="K305" s="283"/>
      <c r="L305" s="284"/>
      <c r="M305" s="284"/>
      <c r="N305" s="284"/>
      <c r="O305" s="284"/>
      <c r="P305" s="284"/>
      <c r="Q305" s="285"/>
      <c r="R305" s="104"/>
      <c r="S305" s="112"/>
      <c r="T305" s="114" t="b">
        <v>0</v>
      </c>
      <c r="U305" s="115"/>
      <c r="V305" s="109">
        <f t="shared" si="8"/>
        <v>0</v>
      </c>
    </row>
    <row r="306" spans="1:22" s="110" customFormat="1" ht="33.75" customHeight="1">
      <c r="A306" s="111">
        <v>270</v>
      </c>
      <c r="B306" s="303"/>
      <c r="C306" s="304"/>
      <c r="D306" s="305"/>
      <c r="E306" s="104"/>
      <c r="F306" s="112"/>
      <c r="G306" s="112"/>
      <c r="H306" s="112"/>
      <c r="I306" s="112"/>
      <c r="J306" s="117">
        <f t="shared" si="9"/>
        <v>0</v>
      </c>
      <c r="K306" s="283"/>
      <c r="L306" s="284"/>
      <c r="M306" s="284"/>
      <c r="N306" s="284"/>
      <c r="O306" s="284"/>
      <c r="P306" s="284"/>
      <c r="Q306" s="285"/>
      <c r="R306" s="104"/>
      <c r="S306" s="112"/>
      <c r="T306" s="114"/>
      <c r="U306" s="115"/>
      <c r="V306" s="109">
        <f t="shared" si="8"/>
        <v>0</v>
      </c>
    </row>
    <row r="307" spans="1:22" s="110" customFormat="1" ht="33.75" customHeight="1">
      <c r="A307" s="111">
        <v>271</v>
      </c>
      <c r="B307" s="303"/>
      <c r="C307" s="304"/>
      <c r="D307" s="305"/>
      <c r="E307" s="104"/>
      <c r="F307" s="112"/>
      <c r="G307" s="112"/>
      <c r="H307" s="112"/>
      <c r="I307" s="112"/>
      <c r="J307" s="117">
        <f t="shared" si="9"/>
        <v>0</v>
      </c>
      <c r="K307" s="283"/>
      <c r="L307" s="284"/>
      <c r="M307" s="284"/>
      <c r="N307" s="284"/>
      <c r="O307" s="284"/>
      <c r="P307" s="284"/>
      <c r="Q307" s="285"/>
      <c r="R307" s="104"/>
      <c r="S307" s="112"/>
      <c r="T307" s="114"/>
      <c r="U307" s="115"/>
      <c r="V307" s="109">
        <f t="shared" si="8"/>
        <v>0</v>
      </c>
    </row>
    <row r="308" spans="1:22" s="110" customFormat="1" ht="33.75" customHeight="1">
      <c r="A308" s="111">
        <v>272</v>
      </c>
      <c r="B308" s="303"/>
      <c r="C308" s="304"/>
      <c r="D308" s="305"/>
      <c r="E308" s="104"/>
      <c r="F308" s="112"/>
      <c r="G308" s="112"/>
      <c r="H308" s="112"/>
      <c r="I308" s="112"/>
      <c r="J308" s="117">
        <f t="shared" si="9"/>
        <v>0</v>
      </c>
      <c r="K308" s="283"/>
      <c r="L308" s="284"/>
      <c r="M308" s="284"/>
      <c r="N308" s="284"/>
      <c r="O308" s="284"/>
      <c r="P308" s="284"/>
      <c r="Q308" s="285"/>
      <c r="R308" s="104"/>
      <c r="S308" s="112"/>
      <c r="T308" s="107"/>
      <c r="U308" s="108"/>
      <c r="V308" s="109">
        <f t="shared" si="8"/>
        <v>0</v>
      </c>
    </row>
    <row r="309" spans="1:22" s="110" customFormat="1" ht="33.75" customHeight="1">
      <c r="A309" s="111">
        <v>273</v>
      </c>
      <c r="B309" s="303"/>
      <c r="C309" s="304"/>
      <c r="D309" s="305"/>
      <c r="E309" s="104"/>
      <c r="F309" s="112"/>
      <c r="G309" s="112"/>
      <c r="H309" s="112"/>
      <c r="I309" s="112"/>
      <c r="J309" s="117">
        <f t="shared" si="9"/>
        <v>0</v>
      </c>
      <c r="K309" s="283"/>
      <c r="L309" s="284"/>
      <c r="M309" s="284"/>
      <c r="N309" s="284"/>
      <c r="O309" s="284"/>
      <c r="P309" s="284"/>
      <c r="Q309" s="285"/>
      <c r="R309" s="104"/>
      <c r="S309" s="112"/>
      <c r="T309" s="107" t="b">
        <v>0</v>
      </c>
      <c r="U309" s="108"/>
      <c r="V309" s="109">
        <f t="shared" si="8"/>
        <v>0</v>
      </c>
    </row>
    <row r="310" spans="1:22" s="110" customFormat="1" ht="33.75" customHeight="1">
      <c r="A310" s="111">
        <v>274</v>
      </c>
      <c r="B310" s="303"/>
      <c r="C310" s="304"/>
      <c r="D310" s="305"/>
      <c r="E310" s="104"/>
      <c r="F310" s="112"/>
      <c r="G310" s="112"/>
      <c r="H310" s="112"/>
      <c r="I310" s="112"/>
      <c r="J310" s="117">
        <f t="shared" si="9"/>
        <v>0</v>
      </c>
      <c r="K310" s="283"/>
      <c r="L310" s="284"/>
      <c r="M310" s="284"/>
      <c r="N310" s="284"/>
      <c r="O310" s="284"/>
      <c r="P310" s="284"/>
      <c r="Q310" s="285"/>
      <c r="R310" s="104"/>
      <c r="S310" s="112"/>
      <c r="T310" s="107"/>
      <c r="U310" s="108"/>
      <c r="V310" s="109">
        <f t="shared" si="8"/>
        <v>0</v>
      </c>
    </row>
    <row r="311" spans="1:22" s="110" customFormat="1" ht="33.75" customHeight="1">
      <c r="A311" s="111">
        <v>275</v>
      </c>
      <c r="B311" s="303"/>
      <c r="C311" s="304"/>
      <c r="D311" s="305"/>
      <c r="E311" s="104"/>
      <c r="F311" s="112"/>
      <c r="G311" s="112"/>
      <c r="H311" s="112"/>
      <c r="I311" s="112"/>
      <c r="J311" s="117">
        <f t="shared" si="9"/>
        <v>0</v>
      </c>
      <c r="K311" s="283"/>
      <c r="L311" s="284"/>
      <c r="M311" s="284"/>
      <c r="N311" s="284"/>
      <c r="O311" s="284"/>
      <c r="P311" s="284"/>
      <c r="Q311" s="285"/>
      <c r="R311" s="104"/>
      <c r="S311" s="112"/>
      <c r="T311" s="107"/>
      <c r="U311" s="108"/>
      <c r="V311" s="109">
        <f t="shared" si="8"/>
        <v>0</v>
      </c>
    </row>
    <row r="312" spans="1:22" s="110" customFormat="1" ht="33.75" customHeight="1">
      <c r="A312" s="111">
        <v>276</v>
      </c>
      <c r="B312" s="303"/>
      <c r="C312" s="304"/>
      <c r="D312" s="305"/>
      <c r="E312" s="104"/>
      <c r="F312" s="112"/>
      <c r="G312" s="112"/>
      <c r="H312" s="112"/>
      <c r="I312" s="112"/>
      <c r="J312" s="117">
        <f t="shared" si="9"/>
        <v>0</v>
      </c>
      <c r="K312" s="283"/>
      <c r="L312" s="284"/>
      <c r="M312" s="284"/>
      <c r="N312" s="284"/>
      <c r="O312" s="284"/>
      <c r="P312" s="284"/>
      <c r="Q312" s="285"/>
      <c r="R312" s="104"/>
      <c r="S312" s="112"/>
      <c r="T312" s="107"/>
      <c r="U312" s="108"/>
      <c r="V312" s="109">
        <f t="shared" si="8"/>
        <v>0</v>
      </c>
    </row>
    <row r="313" spans="1:22" s="110" customFormat="1" ht="33.75" customHeight="1">
      <c r="A313" s="111">
        <v>277</v>
      </c>
      <c r="B313" s="303"/>
      <c r="C313" s="304"/>
      <c r="D313" s="305"/>
      <c r="E313" s="104"/>
      <c r="F313" s="112"/>
      <c r="G313" s="112"/>
      <c r="H313" s="112"/>
      <c r="I313" s="112"/>
      <c r="J313" s="117">
        <f t="shared" si="9"/>
        <v>0</v>
      </c>
      <c r="K313" s="283"/>
      <c r="L313" s="284"/>
      <c r="M313" s="284"/>
      <c r="N313" s="284"/>
      <c r="O313" s="284"/>
      <c r="P313" s="284"/>
      <c r="Q313" s="285"/>
      <c r="R313" s="104"/>
      <c r="S313" s="112"/>
      <c r="T313" s="107"/>
      <c r="U313" s="108"/>
      <c r="V313" s="109">
        <f t="shared" si="8"/>
        <v>0</v>
      </c>
    </row>
    <row r="314" spans="1:22" s="110" customFormat="1" ht="33.75" customHeight="1">
      <c r="A314" s="111">
        <v>278</v>
      </c>
      <c r="B314" s="303"/>
      <c r="C314" s="304"/>
      <c r="D314" s="305"/>
      <c r="E314" s="104"/>
      <c r="F314" s="112"/>
      <c r="G314" s="112"/>
      <c r="H314" s="112"/>
      <c r="I314" s="112"/>
      <c r="J314" s="117">
        <f t="shared" si="9"/>
        <v>0</v>
      </c>
      <c r="K314" s="283"/>
      <c r="L314" s="284"/>
      <c r="M314" s="284"/>
      <c r="N314" s="284"/>
      <c r="O314" s="284"/>
      <c r="P314" s="284"/>
      <c r="Q314" s="285"/>
      <c r="R314" s="104"/>
      <c r="S314" s="112"/>
      <c r="T314" s="107"/>
      <c r="U314" s="108"/>
      <c r="V314" s="109">
        <f t="shared" si="8"/>
        <v>0</v>
      </c>
    </row>
    <row r="315" spans="1:22" s="110" customFormat="1" ht="33.75" customHeight="1">
      <c r="A315" s="111">
        <v>279</v>
      </c>
      <c r="B315" s="303"/>
      <c r="C315" s="304"/>
      <c r="D315" s="305"/>
      <c r="E315" s="104"/>
      <c r="F315" s="112"/>
      <c r="G315" s="112"/>
      <c r="H315" s="112"/>
      <c r="I315" s="112"/>
      <c r="J315" s="117">
        <f t="shared" si="9"/>
        <v>0</v>
      </c>
      <c r="K315" s="283"/>
      <c r="L315" s="284"/>
      <c r="M315" s="284"/>
      <c r="N315" s="284"/>
      <c r="O315" s="284"/>
      <c r="P315" s="284"/>
      <c r="Q315" s="285"/>
      <c r="R315" s="104"/>
      <c r="S315" s="112"/>
      <c r="T315" s="107"/>
      <c r="U315" s="108"/>
      <c r="V315" s="109">
        <f t="shared" si="8"/>
        <v>0</v>
      </c>
    </row>
    <row r="316" spans="1:22" s="110" customFormat="1" ht="33.75" customHeight="1">
      <c r="A316" s="111">
        <v>280</v>
      </c>
      <c r="B316" s="303"/>
      <c r="C316" s="304"/>
      <c r="D316" s="305"/>
      <c r="E316" s="104"/>
      <c r="F316" s="112"/>
      <c r="G316" s="112"/>
      <c r="H316" s="112"/>
      <c r="I316" s="112"/>
      <c r="J316" s="117">
        <f t="shared" si="9"/>
        <v>0</v>
      </c>
      <c r="K316" s="283"/>
      <c r="L316" s="284"/>
      <c r="M316" s="284"/>
      <c r="N316" s="284"/>
      <c r="O316" s="284"/>
      <c r="P316" s="284"/>
      <c r="Q316" s="285"/>
      <c r="R316" s="104"/>
      <c r="S316" s="112"/>
      <c r="T316" s="107"/>
      <c r="U316" s="108"/>
      <c r="V316" s="109">
        <f t="shared" si="8"/>
        <v>0</v>
      </c>
    </row>
    <row r="317" spans="1:22" s="110" customFormat="1" ht="33.75" customHeight="1">
      <c r="A317" s="111"/>
      <c r="B317" s="303"/>
      <c r="C317" s="304"/>
      <c r="D317" s="305"/>
      <c r="E317" s="104"/>
      <c r="F317" s="112"/>
      <c r="G317" s="112"/>
      <c r="H317" s="112"/>
      <c r="I317" s="112"/>
      <c r="J317" s="117">
        <f t="shared" si="9"/>
        <v>0</v>
      </c>
      <c r="K317" s="283"/>
      <c r="L317" s="284"/>
      <c r="M317" s="284"/>
      <c r="N317" s="284"/>
      <c r="O317" s="284"/>
      <c r="P317" s="284"/>
      <c r="Q317" s="285"/>
      <c r="R317" s="104"/>
      <c r="S317" s="112"/>
      <c r="T317" s="107"/>
      <c r="U317" s="108"/>
      <c r="V317" s="109">
        <f t="shared" si="8"/>
        <v>0</v>
      </c>
    </row>
    <row r="318" spans="1:22" s="110" customFormat="1" ht="33.75" customHeight="1">
      <c r="A318" s="111"/>
      <c r="B318" s="303"/>
      <c r="C318" s="304"/>
      <c r="D318" s="305"/>
      <c r="E318" s="104"/>
      <c r="F318" s="112"/>
      <c r="G318" s="112"/>
      <c r="H318" s="112"/>
      <c r="I318" s="112"/>
      <c r="J318" s="117">
        <f t="shared" si="9"/>
        <v>0</v>
      </c>
      <c r="K318" s="283"/>
      <c r="L318" s="284"/>
      <c r="M318" s="284"/>
      <c r="N318" s="284"/>
      <c r="O318" s="284"/>
      <c r="P318" s="284"/>
      <c r="Q318" s="285"/>
      <c r="R318" s="104"/>
      <c r="S318" s="112"/>
      <c r="T318" s="107"/>
      <c r="U318" s="108"/>
      <c r="V318" s="109">
        <f t="shared" si="8"/>
        <v>0</v>
      </c>
    </row>
    <row r="319" spans="1:22" s="110" customFormat="1" ht="33.75" customHeight="1">
      <c r="A319" s="118"/>
      <c r="B319" s="364"/>
      <c r="C319" s="365"/>
      <c r="D319" s="366"/>
      <c r="E319" s="119"/>
      <c r="F319" s="112"/>
      <c r="G319" s="112"/>
      <c r="H319" s="112"/>
      <c r="I319" s="112"/>
      <c r="J319" s="117">
        <f t="shared" si="9"/>
        <v>0</v>
      </c>
      <c r="K319" s="361"/>
      <c r="L319" s="362"/>
      <c r="M319" s="362"/>
      <c r="N319" s="362"/>
      <c r="O319" s="362"/>
      <c r="P319" s="362"/>
      <c r="Q319" s="363"/>
      <c r="R319" s="104"/>
      <c r="S319" s="112"/>
      <c r="T319" s="107" t="b">
        <v>0</v>
      </c>
      <c r="U319" s="108"/>
      <c r="V319" s="109">
        <f t="shared" si="8"/>
        <v>0</v>
      </c>
    </row>
    <row r="320" spans="1:22" ht="29.25" customHeight="1">
      <c r="A320" s="54"/>
      <c r="B320" s="55"/>
      <c r="C320" s="55"/>
      <c r="D320" s="55"/>
      <c r="E320" s="56"/>
      <c r="F320" s="56"/>
      <c r="G320" s="56"/>
      <c r="H320" s="56"/>
      <c r="I320" s="56"/>
      <c r="J320" s="55"/>
      <c r="K320" s="55"/>
      <c r="L320" s="55"/>
      <c r="M320" s="55"/>
      <c r="N320" s="55"/>
      <c r="O320" s="55"/>
      <c r="P320" s="55"/>
      <c r="Q320" s="55"/>
      <c r="R320" s="55"/>
      <c r="S320" s="55"/>
      <c r="T320" s="57"/>
    </row>
    <row r="321" spans="1:18" ht="21" customHeight="1">
      <c r="A321" s="58"/>
      <c r="B321" s="43"/>
      <c r="C321" s="43"/>
      <c r="D321" s="58"/>
      <c r="E321" s="58"/>
      <c r="F321" s="58"/>
      <c r="G321" s="58"/>
      <c r="H321" s="58"/>
      <c r="I321" s="58"/>
      <c r="J321" s="58"/>
      <c r="K321" s="58"/>
      <c r="L321" s="58"/>
      <c r="M321" s="58"/>
      <c r="N321" s="58"/>
      <c r="O321" s="58"/>
      <c r="P321" s="58"/>
      <c r="Q321" s="58"/>
      <c r="R321" s="58"/>
    </row>
    <row r="322" spans="1:18" ht="21" customHeight="1">
      <c r="A322" s="58"/>
      <c r="B322" s="43"/>
      <c r="C322" s="43"/>
      <c r="D322" s="58"/>
      <c r="E322" s="58"/>
      <c r="F322" s="58"/>
      <c r="G322" s="58"/>
      <c r="H322" s="58"/>
      <c r="I322" s="58"/>
      <c r="J322" s="58"/>
      <c r="K322" s="58"/>
      <c r="L322" s="58"/>
      <c r="M322" s="58"/>
      <c r="N322" s="58"/>
      <c r="O322" s="58"/>
      <c r="P322" s="58"/>
      <c r="Q322" s="58"/>
      <c r="R322" s="58"/>
    </row>
    <row r="323" spans="1:18" ht="16.5" customHeight="1">
      <c r="A323" s="58"/>
      <c r="D323" s="58"/>
      <c r="E323" s="58"/>
      <c r="F323" s="58"/>
      <c r="G323" s="58"/>
      <c r="H323" s="58"/>
      <c r="I323" s="58"/>
      <c r="J323" s="58"/>
      <c r="K323" s="58"/>
      <c r="L323" s="58"/>
      <c r="M323" s="58"/>
      <c r="N323" s="58"/>
      <c r="O323" s="58"/>
      <c r="P323" s="58"/>
      <c r="Q323" s="58"/>
      <c r="R323" s="58"/>
    </row>
    <row r="324" spans="1:18">
      <c r="A324" s="58"/>
      <c r="B324" s="58"/>
      <c r="C324" s="58"/>
      <c r="D324" s="58"/>
      <c r="E324" s="58"/>
      <c r="F324" s="58"/>
      <c r="G324" s="58"/>
      <c r="H324" s="58"/>
      <c r="I324" s="58"/>
      <c r="J324" s="58"/>
      <c r="K324" s="58"/>
      <c r="L324" s="58"/>
      <c r="M324" s="58"/>
      <c r="N324" s="58"/>
      <c r="O324" s="58"/>
      <c r="P324" s="58"/>
      <c r="Q324" s="58"/>
      <c r="R324" s="58"/>
    </row>
  </sheetData>
  <sheetProtection algorithmName="SHA-512" hashValue="SSxTvPg2L1qQnPDi4hf+PeUylU/kkivDSzXNn+Lpw38Nms5lijH+dPhk9fzbXDOfhB6cGDy3IEgh0vFFyaIPoQ==" saltValue="gJwAmpL/SfLYCUhyDJNLZg==" spinCount="100000" sheet="1" selectLockedCells="1" autoFilter="0"/>
  <mergeCells count="631">
    <mergeCell ref="K145:Q145"/>
    <mergeCell ref="K124:Q124"/>
    <mergeCell ref="K125:Q125"/>
    <mergeCell ref="K29:S29"/>
    <mergeCell ref="K97:Q97"/>
    <mergeCell ref="K309:Q309"/>
    <mergeCell ref="K308:Q308"/>
    <mergeCell ref="K277:Q277"/>
    <mergeCell ref="K114:Q114"/>
    <mergeCell ref="S35:S36"/>
    <mergeCell ref="K62:Q62"/>
    <mergeCell ref="K63:Q63"/>
    <mergeCell ref="K64:Q64"/>
    <mergeCell ref="K65:Q65"/>
    <mergeCell ref="K66:Q66"/>
    <mergeCell ref="K68:Q68"/>
    <mergeCell ref="K69:Q69"/>
    <mergeCell ref="K70:Q70"/>
    <mergeCell ref="K71:Q71"/>
    <mergeCell ref="K72:Q72"/>
    <mergeCell ref="K73:Q73"/>
    <mergeCell ref="K115:Q115"/>
    <mergeCell ref="K116:Q116"/>
    <mergeCell ref="K117:Q117"/>
    <mergeCell ref="K313:Q313"/>
    <mergeCell ref="K312:Q312"/>
    <mergeCell ref="K284:Q284"/>
    <mergeCell ref="K285:Q285"/>
    <mergeCell ref="K300:Q300"/>
    <mergeCell ref="K118:Q118"/>
    <mergeCell ref="K119:Q119"/>
    <mergeCell ref="K120:Q120"/>
    <mergeCell ref="K133:Q133"/>
    <mergeCell ref="K134:Q134"/>
    <mergeCell ref="K135:Q135"/>
    <mergeCell ref="K136:Q136"/>
    <mergeCell ref="K137:Q137"/>
    <mergeCell ref="K138:Q138"/>
    <mergeCell ref="K127:Q127"/>
    <mergeCell ref="K128:Q128"/>
    <mergeCell ref="K129:Q129"/>
    <mergeCell ref="K122:Q122"/>
    <mergeCell ref="K146:Q146"/>
    <mergeCell ref="K144:Q144"/>
    <mergeCell ref="K147:Q147"/>
    <mergeCell ref="K151:Q151"/>
    <mergeCell ref="K152:Q152"/>
    <mergeCell ref="K153:Q153"/>
    <mergeCell ref="K315:Q315"/>
    <mergeCell ref="K310:Q310"/>
    <mergeCell ref="K121:Q121"/>
    <mergeCell ref="B288:D288"/>
    <mergeCell ref="B289:D289"/>
    <mergeCell ref="B290:D290"/>
    <mergeCell ref="B291:D291"/>
    <mergeCell ref="B292:D292"/>
    <mergeCell ref="B293:D293"/>
    <mergeCell ref="K289:Q289"/>
    <mergeCell ref="K314:Q314"/>
    <mergeCell ref="K311:Q311"/>
    <mergeCell ref="B125:D125"/>
    <mergeCell ref="B126:D126"/>
    <mergeCell ref="B127:D127"/>
    <mergeCell ref="B128:D128"/>
    <mergeCell ref="B138:D138"/>
    <mergeCell ref="B139:D139"/>
    <mergeCell ref="B140:D140"/>
    <mergeCell ref="B147:D147"/>
    <mergeCell ref="K123:Q123"/>
    <mergeCell ref="B148:D148"/>
    <mergeCell ref="B149:D149"/>
    <mergeCell ref="B150:D150"/>
    <mergeCell ref="B93:D93"/>
    <mergeCell ref="B94:D94"/>
    <mergeCell ref="B95:D95"/>
    <mergeCell ref="B96:D96"/>
    <mergeCell ref="B97:D97"/>
    <mergeCell ref="B98:D98"/>
    <mergeCell ref="B111:D111"/>
    <mergeCell ref="B112:D112"/>
    <mergeCell ref="B113:D113"/>
    <mergeCell ref="B105:D105"/>
    <mergeCell ref="B106:D106"/>
    <mergeCell ref="B107:D107"/>
    <mergeCell ref="B108:D108"/>
    <mergeCell ref="B109:D109"/>
    <mergeCell ref="B110:D110"/>
    <mergeCell ref="B99:D99"/>
    <mergeCell ref="B100:D100"/>
    <mergeCell ref="B101:D101"/>
    <mergeCell ref="B102:D102"/>
    <mergeCell ref="B103:D103"/>
    <mergeCell ref="B104:D104"/>
    <mergeCell ref="B319:D319"/>
    <mergeCell ref="B315:D315"/>
    <mergeCell ref="B318:D318"/>
    <mergeCell ref="B317:D317"/>
    <mergeCell ref="B316:D316"/>
    <mergeCell ref="B309:D309"/>
    <mergeCell ref="B296:D296"/>
    <mergeCell ref="B297:D297"/>
    <mergeCell ref="B298:D298"/>
    <mergeCell ref="B299:D299"/>
    <mergeCell ref="B311:D311"/>
    <mergeCell ref="B314:D314"/>
    <mergeCell ref="B308:D308"/>
    <mergeCell ref="B306:D306"/>
    <mergeCell ref="B307:D307"/>
    <mergeCell ref="B303:D303"/>
    <mergeCell ref="B304:D304"/>
    <mergeCell ref="B305:D305"/>
    <mergeCell ref="B300:D300"/>
    <mergeCell ref="B301:D301"/>
    <mergeCell ref="B302:D302"/>
    <mergeCell ref="B60:D60"/>
    <mergeCell ref="K58:Q58"/>
    <mergeCell ref="K319:Q319"/>
    <mergeCell ref="K55:Q55"/>
    <mergeCell ref="K56:Q56"/>
    <mergeCell ref="K57:Q57"/>
    <mergeCell ref="K79:Q79"/>
    <mergeCell ref="K80:Q80"/>
    <mergeCell ref="K317:Q317"/>
    <mergeCell ref="K316:Q316"/>
    <mergeCell ref="K59:Q59"/>
    <mergeCell ref="K67:Q67"/>
    <mergeCell ref="K88:Q88"/>
    <mergeCell ref="B57:D57"/>
    <mergeCell ref="B58:D58"/>
    <mergeCell ref="B312:D312"/>
    <mergeCell ref="B313:D313"/>
    <mergeCell ref="K318:Q318"/>
    <mergeCell ref="B310:D310"/>
    <mergeCell ref="B61:D61"/>
    <mergeCell ref="B276:D276"/>
    <mergeCell ref="B277:D277"/>
    <mergeCell ref="B275:D275"/>
    <mergeCell ref="B63:D63"/>
    <mergeCell ref="B65:D65"/>
    <mergeCell ref="B71:D71"/>
    <mergeCell ref="B78:D78"/>
    <mergeCell ref="B79:D79"/>
    <mergeCell ref="B80:D80"/>
    <mergeCell ref="B68:D68"/>
    <mergeCell ref="B69:D69"/>
    <mergeCell ref="B70:D70"/>
    <mergeCell ref="B72:D72"/>
    <mergeCell ref="B73:D73"/>
    <mergeCell ref="B74:D74"/>
    <mergeCell ref="B75:D75"/>
    <mergeCell ref="B76:D76"/>
    <mergeCell ref="B77:D77"/>
    <mergeCell ref="V20:V21"/>
    <mergeCell ref="W20:Y21"/>
    <mergeCell ref="B51:D51"/>
    <mergeCell ref="K44:Q44"/>
    <mergeCell ref="K45:Q45"/>
    <mergeCell ref="K38:Q38"/>
    <mergeCell ref="K39:Q39"/>
    <mergeCell ref="B44:D44"/>
    <mergeCell ref="B42:D42"/>
    <mergeCell ref="B43:D43"/>
    <mergeCell ref="K46:Q46"/>
    <mergeCell ref="B47:D47"/>
    <mergeCell ref="B48:D48"/>
    <mergeCell ref="B49:D49"/>
    <mergeCell ref="B50:D50"/>
    <mergeCell ref="K37:Q37"/>
    <mergeCell ref="A20:F21"/>
    <mergeCell ref="B34:D36"/>
    <mergeCell ref="E31:F31"/>
    <mergeCell ref="E32:F32"/>
    <mergeCell ref="I31:J31"/>
    <mergeCell ref="D28:G28"/>
    <mergeCell ref="I28:S28"/>
    <mergeCell ref="D29:G29"/>
    <mergeCell ref="A34:A36"/>
    <mergeCell ref="B67:D67"/>
    <mergeCell ref="K61:Q61"/>
    <mergeCell ref="K60:Q60"/>
    <mergeCell ref="H21:K21"/>
    <mergeCell ref="A18:O18"/>
    <mergeCell ref="A19:C19"/>
    <mergeCell ref="B59:D59"/>
    <mergeCell ref="K40:Q40"/>
    <mergeCell ref="B52:D52"/>
    <mergeCell ref="K54:Q54"/>
    <mergeCell ref="B62:D62"/>
    <mergeCell ref="K47:Q47"/>
    <mergeCell ref="K48:Q48"/>
    <mergeCell ref="K49:Q49"/>
    <mergeCell ref="K50:Q50"/>
    <mergeCell ref="D19:F19"/>
    <mergeCell ref="G19:I19"/>
    <mergeCell ref="J19:L19"/>
    <mergeCell ref="B54:D54"/>
    <mergeCell ref="K42:Q42"/>
    <mergeCell ref="B64:D64"/>
    <mergeCell ref="B66:D66"/>
    <mergeCell ref="B55:D55"/>
    <mergeCell ref="B56:D56"/>
    <mergeCell ref="B53:D53"/>
    <mergeCell ref="F34:I35"/>
    <mergeCell ref="J34:J36"/>
    <mergeCell ref="Q31:R31"/>
    <mergeCell ref="Q32:R32"/>
    <mergeCell ref="A31:C32"/>
    <mergeCell ref="B38:D38"/>
    <mergeCell ref="B39:D39"/>
    <mergeCell ref="B40:D40"/>
    <mergeCell ref="B41:D41"/>
    <mergeCell ref="E34:E36"/>
    <mergeCell ref="K43:Q43"/>
    <mergeCell ref="K41:Q41"/>
    <mergeCell ref="B45:D45"/>
    <mergeCell ref="B46:D46"/>
    <mergeCell ref="B37:D37"/>
    <mergeCell ref="K34:Q36"/>
    <mergeCell ref="I32:J32"/>
    <mergeCell ref="M31:N31"/>
    <mergeCell ref="M32:N32"/>
    <mergeCell ref="K51:Q51"/>
    <mergeCell ref="K52:Q52"/>
    <mergeCell ref="K53:Q53"/>
    <mergeCell ref="B90:D90"/>
    <mergeCell ref="B91:D91"/>
    <mergeCell ref="B92:D92"/>
    <mergeCell ref="B81:D81"/>
    <mergeCell ref="B82:D82"/>
    <mergeCell ref="B83:D83"/>
    <mergeCell ref="B84:D84"/>
    <mergeCell ref="B85:D85"/>
    <mergeCell ref="B86:D86"/>
    <mergeCell ref="B87:D87"/>
    <mergeCell ref="B88:D88"/>
    <mergeCell ref="B89:D89"/>
    <mergeCell ref="B151:D151"/>
    <mergeCell ref="B117:D117"/>
    <mergeCell ref="B114:D114"/>
    <mergeCell ref="B115:D115"/>
    <mergeCell ref="B116:D116"/>
    <mergeCell ref="B118:D118"/>
    <mergeCell ref="B119:D119"/>
    <mergeCell ref="B120:D120"/>
    <mergeCell ref="B121:D121"/>
    <mergeCell ref="B122:D122"/>
    <mergeCell ref="B153:D153"/>
    <mergeCell ref="B154:D154"/>
    <mergeCell ref="B155:D155"/>
    <mergeCell ref="B156:D156"/>
    <mergeCell ref="B157:D157"/>
    <mergeCell ref="B158:D158"/>
    <mergeCell ref="B123:D123"/>
    <mergeCell ref="B124:D124"/>
    <mergeCell ref="B152:D152"/>
    <mergeCell ref="B141:D141"/>
    <mergeCell ref="B142:D142"/>
    <mergeCell ref="B143:D143"/>
    <mergeCell ref="B144:D144"/>
    <mergeCell ref="B145:D145"/>
    <mergeCell ref="B146:D146"/>
    <mergeCell ref="B135:D135"/>
    <mergeCell ref="B136:D136"/>
    <mergeCell ref="B137:D137"/>
    <mergeCell ref="B129:D129"/>
    <mergeCell ref="B130:D130"/>
    <mergeCell ref="B131:D131"/>
    <mergeCell ref="B132:D132"/>
    <mergeCell ref="B133:D133"/>
    <mergeCell ref="B134:D134"/>
    <mergeCell ref="B165:D165"/>
    <mergeCell ref="B166:D166"/>
    <mergeCell ref="B167:D167"/>
    <mergeCell ref="B168:D168"/>
    <mergeCell ref="B169:D169"/>
    <mergeCell ref="B170:D170"/>
    <mergeCell ref="B159:D159"/>
    <mergeCell ref="B160:D160"/>
    <mergeCell ref="B161:D161"/>
    <mergeCell ref="B162:D162"/>
    <mergeCell ref="B163:D163"/>
    <mergeCell ref="B164:D164"/>
    <mergeCell ref="B177:D177"/>
    <mergeCell ref="B178:D178"/>
    <mergeCell ref="B179:D179"/>
    <mergeCell ref="B180:D180"/>
    <mergeCell ref="B181:D181"/>
    <mergeCell ref="B182:D182"/>
    <mergeCell ref="B171:D171"/>
    <mergeCell ref="B172:D172"/>
    <mergeCell ref="B173:D173"/>
    <mergeCell ref="B174:D174"/>
    <mergeCell ref="B175:D175"/>
    <mergeCell ref="B176:D176"/>
    <mergeCell ref="B189:D189"/>
    <mergeCell ref="B190:D190"/>
    <mergeCell ref="B191:D191"/>
    <mergeCell ref="B192:D192"/>
    <mergeCell ref="B193:D193"/>
    <mergeCell ref="B194:D194"/>
    <mergeCell ref="B183:D183"/>
    <mergeCell ref="B184:D184"/>
    <mergeCell ref="B185:D185"/>
    <mergeCell ref="B186:D186"/>
    <mergeCell ref="B187:D187"/>
    <mergeCell ref="B188:D188"/>
    <mergeCell ref="B201:D201"/>
    <mergeCell ref="B202:D202"/>
    <mergeCell ref="B203:D203"/>
    <mergeCell ref="B204:D204"/>
    <mergeCell ref="B205:D205"/>
    <mergeCell ref="B206:D206"/>
    <mergeCell ref="B195:D195"/>
    <mergeCell ref="B196:D196"/>
    <mergeCell ref="B197:D197"/>
    <mergeCell ref="B198:D198"/>
    <mergeCell ref="B199:D199"/>
    <mergeCell ref="B200:D200"/>
    <mergeCell ref="B213:D213"/>
    <mergeCell ref="B214:D214"/>
    <mergeCell ref="B215:D215"/>
    <mergeCell ref="B216:D216"/>
    <mergeCell ref="B217:D217"/>
    <mergeCell ref="B218:D218"/>
    <mergeCell ref="B207:D207"/>
    <mergeCell ref="B208:D208"/>
    <mergeCell ref="B209:D209"/>
    <mergeCell ref="B210:D210"/>
    <mergeCell ref="B211:D211"/>
    <mergeCell ref="B212:D212"/>
    <mergeCell ref="B225:D225"/>
    <mergeCell ref="B226:D226"/>
    <mergeCell ref="B227:D227"/>
    <mergeCell ref="B228:D228"/>
    <mergeCell ref="B229:D229"/>
    <mergeCell ref="B230:D230"/>
    <mergeCell ref="B219:D219"/>
    <mergeCell ref="B220:D220"/>
    <mergeCell ref="B221:D221"/>
    <mergeCell ref="B222:D222"/>
    <mergeCell ref="B223:D223"/>
    <mergeCell ref="B224:D224"/>
    <mergeCell ref="B237:D237"/>
    <mergeCell ref="B238:D238"/>
    <mergeCell ref="B239:D239"/>
    <mergeCell ref="B240:D240"/>
    <mergeCell ref="B241:D241"/>
    <mergeCell ref="B242:D242"/>
    <mergeCell ref="B231:D231"/>
    <mergeCell ref="B232:D232"/>
    <mergeCell ref="B233:D233"/>
    <mergeCell ref="B234:D234"/>
    <mergeCell ref="B235:D235"/>
    <mergeCell ref="B236:D236"/>
    <mergeCell ref="B249:D249"/>
    <mergeCell ref="B250:D250"/>
    <mergeCell ref="B251:D251"/>
    <mergeCell ref="B252:D252"/>
    <mergeCell ref="B253:D253"/>
    <mergeCell ref="B254:D254"/>
    <mergeCell ref="B243:D243"/>
    <mergeCell ref="B244:D244"/>
    <mergeCell ref="B245:D245"/>
    <mergeCell ref="B246:D246"/>
    <mergeCell ref="B247:D247"/>
    <mergeCell ref="B248:D248"/>
    <mergeCell ref="B261:D261"/>
    <mergeCell ref="B262:D262"/>
    <mergeCell ref="B263:D263"/>
    <mergeCell ref="B264:D264"/>
    <mergeCell ref="B265:D265"/>
    <mergeCell ref="B266:D266"/>
    <mergeCell ref="B255:D255"/>
    <mergeCell ref="B256:D256"/>
    <mergeCell ref="B257:D257"/>
    <mergeCell ref="B258:D258"/>
    <mergeCell ref="B259:D259"/>
    <mergeCell ref="B260:D260"/>
    <mergeCell ref="B273:D273"/>
    <mergeCell ref="B274:D274"/>
    <mergeCell ref="B278:D278"/>
    <mergeCell ref="B279:D279"/>
    <mergeCell ref="B280:D280"/>
    <mergeCell ref="B281:D281"/>
    <mergeCell ref="B267:D267"/>
    <mergeCell ref="B268:D268"/>
    <mergeCell ref="B269:D269"/>
    <mergeCell ref="B270:D270"/>
    <mergeCell ref="B271:D271"/>
    <mergeCell ref="B272:D272"/>
    <mergeCell ref="B294:D294"/>
    <mergeCell ref="B295:D295"/>
    <mergeCell ref="B282:D282"/>
    <mergeCell ref="B283:D283"/>
    <mergeCell ref="B284:D284"/>
    <mergeCell ref="B285:D285"/>
    <mergeCell ref="B286:D286"/>
    <mergeCell ref="B287:D287"/>
    <mergeCell ref="K83:Q83"/>
    <mergeCell ref="K84:Q84"/>
    <mergeCell ref="K85:Q85"/>
    <mergeCell ref="K86:Q86"/>
    <mergeCell ref="K87:Q87"/>
    <mergeCell ref="K90:Q90"/>
    <mergeCell ref="K91:Q91"/>
    <mergeCell ref="K139:Q139"/>
    <mergeCell ref="K140:Q140"/>
    <mergeCell ref="K141:Q141"/>
    <mergeCell ref="K92:Q92"/>
    <mergeCell ref="K93:Q93"/>
    <mergeCell ref="K94:Q94"/>
    <mergeCell ref="K95:Q95"/>
    <mergeCell ref="K96:Q96"/>
    <mergeCell ref="K126:Q126"/>
    <mergeCell ref="K130:Q130"/>
    <mergeCell ref="K131:Q131"/>
    <mergeCell ref="K98:Q98"/>
    <mergeCell ref="K99:Q99"/>
    <mergeCell ref="K100:Q100"/>
    <mergeCell ref="K101:Q101"/>
    <mergeCell ref="K142:Q142"/>
    <mergeCell ref="K143:Q143"/>
    <mergeCell ref="K112:Q112"/>
    <mergeCell ref="K113:Q113"/>
    <mergeCell ref="K132:Q132"/>
    <mergeCell ref="K74:Q74"/>
    <mergeCell ref="K75:Q75"/>
    <mergeCell ref="K76:Q76"/>
    <mergeCell ref="K77:Q77"/>
    <mergeCell ref="K78:Q78"/>
    <mergeCell ref="K89:Q89"/>
    <mergeCell ref="K109:Q109"/>
    <mergeCell ref="K110:Q110"/>
    <mergeCell ref="K111:Q111"/>
    <mergeCell ref="K103:Q103"/>
    <mergeCell ref="K104:Q104"/>
    <mergeCell ref="K105:Q105"/>
    <mergeCell ref="K106:Q106"/>
    <mergeCell ref="K107:Q107"/>
    <mergeCell ref="K108:Q108"/>
    <mergeCell ref="K81:Q81"/>
    <mergeCell ref="K82:Q82"/>
    <mergeCell ref="K102:Q102"/>
    <mergeCell ref="K154:Q154"/>
    <mergeCell ref="K155:Q155"/>
    <mergeCell ref="K156:Q156"/>
    <mergeCell ref="K148:Q148"/>
    <mergeCell ref="K149:Q149"/>
    <mergeCell ref="K150:Q150"/>
    <mergeCell ref="K163:Q163"/>
    <mergeCell ref="K164:Q164"/>
    <mergeCell ref="K165:Q165"/>
    <mergeCell ref="K166:Q166"/>
    <mergeCell ref="K167:Q167"/>
    <mergeCell ref="K168:Q168"/>
    <mergeCell ref="K157:Q157"/>
    <mergeCell ref="K158:Q158"/>
    <mergeCell ref="K159:Q159"/>
    <mergeCell ref="K160:Q160"/>
    <mergeCell ref="K161:Q161"/>
    <mergeCell ref="K162:Q162"/>
    <mergeCell ref="K175:Q175"/>
    <mergeCell ref="K176:Q176"/>
    <mergeCell ref="K177:Q177"/>
    <mergeCell ref="K178:Q178"/>
    <mergeCell ref="K179:Q179"/>
    <mergeCell ref="K180:Q180"/>
    <mergeCell ref="K169:Q169"/>
    <mergeCell ref="K170:Q170"/>
    <mergeCell ref="K171:Q171"/>
    <mergeCell ref="K172:Q172"/>
    <mergeCell ref="K173:Q173"/>
    <mergeCell ref="K174:Q174"/>
    <mergeCell ref="K187:Q187"/>
    <mergeCell ref="K188:Q188"/>
    <mergeCell ref="K189:Q189"/>
    <mergeCell ref="K190:Q190"/>
    <mergeCell ref="K191:Q191"/>
    <mergeCell ref="K192:Q192"/>
    <mergeCell ref="K181:Q181"/>
    <mergeCell ref="K182:Q182"/>
    <mergeCell ref="K183:Q183"/>
    <mergeCell ref="K184:Q184"/>
    <mergeCell ref="K185:Q185"/>
    <mergeCell ref="K186:Q186"/>
    <mergeCell ref="K199:Q199"/>
    <mergeCell ref="K200:Q200"/>
    <mergeCell ref="K201:Q201"/>
    <mergeCell ref="K202:Q202"/>
    <mergeCell ref="K203:Q203"/>
    <mergeCell ref="K204:Q204"/>
    <mergeCell ref="K193:Q193"/>
    <mergeCell ref="K194:Q194"/>
    <mergeCell ref="K195:Q195"/>
    <mergeCell ref="K196:Q196"/>
    <mergeCell ref="K197:Q197"/>
    <mergeCell ref="K198:Q198"/>
    <mergeCell ref="K214:Q214"/>
    <mergeCell ref="K215:Q215"/>
    <mergeCell ref="K216:Q216"/>
    <mergeCell ref="K205:Q205"/>
    <mergeCell ref="K206:Q206"/>
    <mergeCell ref="K207:Q207"/>
    <mergeCell ref="K208:Q208"/>
    <mergeCell ref="K209:Q209"/>
    <mergeCell ref="K210:Q210"/>
    <mergeCell ref="K307:Q307"/>
    <mergeCell ref="K304:Q304"/>
    <mergeCell ref="K290:Q290"/>
    <mergeCell ref="K291:Q291"/>
    <mergeCell ref="K292:Q292"/>
    <mergeCell ref="K299:Q299"/>
    <mergeCell ref="K282:Q282"/>
    <mergeCell ref="K283:Q283"/>
    <mergeCell ref="K293:Q293"/>
    <mergeCell ref="K294:Q294"/>
    <mergeCell ref="K295:Q295"/>
    <mergeCell ref="K301:Q301"/>
    <mergeCell ref="K302:Q302"/>
    <mergeCell ref="K303:Q303"/>
    <mergeCell ref="K296:Q296"/>
    <mergeCell ref="K297:Q297"/>
    <mergeCell ref="K298:Q298"/>
    <mergeCell ref="K286:Q286"/>
    <mergeCell ref="K287:Q287"/>
    <mergeCell ref="K288:Q288"/>
    <mergeCell ref="K305:Q305"/>
    <mergeCell ref="K306:Q306"/>
    <mergeCell ref="K281:Q281"/>
    <mergeCell ref="K269:Q269"/>
    <mergeCell ref="K270:Q270"/>
    <mergeCell ref="K271:Q271"/>
    <mergeCell ref="K272:Q272"/>
    <mergeCell ref="K273:Q273"/>
    <mergeCell ref="K274:Q274"/>
    <mergeCell ref="K278:Q278"/>
    <mergeCell ref="K279:Q279"/>
    <mergeCell ref="K276:Q276"/>
    <mergeCell ref="K275:Q275"/>
    <mergeCell ref="K280:Q280"/>
    <mergeCell ref="K266:Q266"/>
    <mergeCell ref="K252:Q252"/>
    <mergeCell ref="K253:Q253"/>
    <mergeCell ref="K267:Q267"/>
    <mergeCell ref="K268:Q268"/>
    <mergeCell ref="K257:Q257"/>
    <mergeCell ref="K258:Q258"/>
    <mergeCell ref="K259:Q259"/>
    <mergeCell ref="K260:Q260"/>
    <mergeCell ref="K261:Q261"/>
    <mergeCell ref="K262:Q262"/>
    <mergeCell ref="K256:Q256"/>
    <mergeCell ref="K255:Q255"/>
    <mergeCell ref="K263:Q263"/>
    <mergeCell ref="K264:Q264"/>
    <mergeCell ref="K265:Q265"/>
    <mergeCell ref="K223:Q223"/>
    <mergeCell ref="K241:Q241"/>
    <mergeCell ref="K242:Q242"/>
    <mergeCell ref="K243:Q243"/>
    <mergeCell ref="K224:Q224"/>
    <mergeCell ref="K225:Q225"/>
    <mergeCell ref="K226:Q226"/>
    <mergeCell ref="K227:Q227"/>
    <mergeCell ref="K228:Q228"/>
    <mergeCell ref="K229:Q229"/>
    <mergeCell ref="K230:Q230"/>
    <mergeCell ref="K231:Q231"/>
    <mergeCell ref="K232:Q232"/>
    <mergeCell ref="K233:Q233"/>
    <mergeCell ref="K234:Q234"/>
    <mergeCell ref="K251:Q251"/>
    <mergeCell ref="K254:Q254"/>
    <mergeCell ref="K235:Q235"/>
    <mergeCell ref="K236:Q236"/>
    <mergeCell ref="K237:Q237"/>
    <mergeCell ref="K238:Q238"/>
    <mergeCell ref="K239:Q239"/>
    <mergeCell ref="K244:Q244"/>
    <mergeCell ref="K245:Q245"/>
    <mergeCell ref="K240:Q240"/>
    <mergeCell ref="P21:R21"/>
    <mergeCell ref="M20:N21"/>
    <mergeCell ref="H20:K20"/>
    <mergeCell ref="A28:C28"/>
    <mergeCell ref="K246:Q246"/>
    <mergeCell ref="K247:Q247"/>
    <mergeCell ref="K248:Q248"/>
    <mergeCell ref="K249:Q249"/>
    <mergeCell ref="K250:Q250"/>
    <mergeCell ref="K217:Q217"/>
    <mergeCell ref="K218:Q218"/>
    <mergeCell ref="K219:Q219"/>
    <mergeCell ref="K220:Q220"/>
    <mergeCell ref="K221:Q221"/>
    <mergeCell ref="K222:Q222"/>
    <mergeCell ref="K211:Q211"/>
    <mergeCell ref="N23:N25"/>
    <mergeCell ref="M23:M25"/>
    <mergeCell ref="L23:L25"/>
    <mergeCell ref="A23:K23"/>
    <mergeCell ref="A24:K24"/>
    <mergeCell ref="A25:C25"/>
    <mergeCell ref="K212:Q212"/>
    <mergeCell ref="K213:Q213"/>
    <mergeCell ref="D25:G25"/>
    <mergeCell ref="A26:C26"/>
    <mergeCell ref="I25:K25"/>
    <mergeCell ref="A29:C29"/>
    <mergeCell ref="D26:G26"/>
    <mergeCell ref="H29:J29"/>
    <mergeCell ref="H16:H17"/>
    <mergeCell ref="H2:H3"/>
    <mergeCell ref="H4:H5"/>
    <mergeCell ref="H6:H7"/>
    <mergeCell ref="H8:H9"/>
    <mergeCell ref="H10:H11"/>
    <mergeCell ref="H12:H13"/>
    <mergeCell ref="H14:H15"/>
    <mergeCell ref="H26:H27"/>
    <mergeCell ref="I26:K27"/>
    <mergeCell ref="L26:L27"/>
    <mergeCell ref="M26:M27"/>
    <mergeCell ref="N26:N27"/>
    <mergeCell ref="O26:O27"/>
    <mergeCell ref="P26:P27"/>
    <mergeCell ref="Q26:Q27"/>
    <mergeCell ref="R26:R27"/>
    <mergeCell ref="S26:S27"/>
    <mergeCell ref="A27:C27"/>
    <mergeCell ref="D27:G27"/>
  </mergeCells>
  <phoneticPr fontId="1"/>
  <dataValidations count="3">
    <dataValidation type="list" allowBlank="1" showInputMessage="1" showErrorMessage="1" sqref="E37:E318" xr:uid="{DD56B4E4-2861-4198-AFF4-DB8EEFF05BDF}">
      <formula1>"男,女"</formula1>
    </dataValidation>
    <dataValidation type="list" allowBlank="1" showInputMessage="1" showErrorMessage="1" sqref="S37:S319" xr:uid="{3DF9549E-CE99-4932-A096-40A3CC50AAEB}">
      <formula1>"乗務員,カメラマン,添乗員,看護師"</formula1>
    </dataValidation>
    <dataValidation type="list" allowBlank="1" showInputMessage="1" showErrorMessage="1" sqref="F37:I319" xr:uid="{6BD83924-98A4-4DA3-8445-46D29C022E6A}">
      <formula1>"1,2,3,4,5,6,7,日"</formula1>
    </dataValidation>
  </dataValidations>
  <pageMargins left="0.78740157480314965" right="0.78740157480314965" top="0.35433070866141736" bottom="0" header="0.31496062992125984" footer="0.31496062992125984"/>
  <pageSetup paperSize="9" scale="50" orientation="portrait" r:id="rId1"/>
  <rowBreaks count="9" manualBreakCount="9">
    <brk id="71" max="19" man="1"/>
    <brk id="106" max="19" man="1"/>
    <brk id="141" max="19" man="1"/>
    <brk id="176" max="16383" man="1"/>
    <brk id="211" max="19" man="1"/>
    <brk id="246" max="19" man="1"/>
    <brk id="281" max="19" man="1"/>
    <brk id="320" max="20" man="1"/>
    <brk id="322" max="20" man="1"/>
  </rowBreaks>
  <colBreaks count="1" manualBreakCount="1">
    <brk id="21" max="1048575" man="1"/>
  </colBreaks>
  <ignoredErrors>
    <ignoredError sqref="J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17</xdr:col>
                    <xdr:colOff>222250</xdr:colOff>
                    <xdr:row>36</xdr:row>
                    <xdr:rowOff>38100</xdr:rowOff>
                  </from>
                  <to>
                    <xdr:col>17</xdr:col>
                    <xdr:colOff>539750</xdr:colOff>
                    <xdr:row>36</xdr:row>
                    <xdr:rowOff>374650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17</xdr:col>
                    <xdr:colOff>222250</xdr:colOff>
                    <xdr:row>37</xdr:row>
                    <xdr:rowOff>38100</xdr:rowOff>
                  </from>
                  <to>
                    <xdr:col>17</xdr:col>
                    <xdr:colOff>539750</xdr:colOff>
                    <xdr:row>37</xdr:row>
                    <xdr:rowOff>374650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17</xdr:col>
                    <xdr:colOff>222250</xdr:colOff>
                    <xdr:row>38</xdr:row>
                    <xdr:rowOff>38100</xdr:rowOff>
                  </from>
                  <to>
                    <xdr:col>17</xdr:col>
                    <xdr:colOff>539750</xdr:colOff>
                    <xdr:row>38</xdr:row>
                    <xdr:rowOff>374650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17</xdr:col>
                    <xdr:colOff>222250</xdr:colOff>
                    <xdr:row>39</xdr:row>
                    <xdr:rowOff>38100</xdr:rowOff>
                  </from>
                  <to>
                    <xdr:col>17</xdr:col>
                    <xdr:colOff>539750</xdr:colOff>
                    <xdr:row>39</xdr:row>
                    <xdr:rowOff>374650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17</xdr:col>
                    <xdr:colOff>222250</xdr:colOff>
                    <xdr:row>40</xdr:row>
                    <xdr:rowOff>38100</xdr:rowOff>
                  </from>
                  <to>
                    <xdr:col>17</xdr:col>
                    <xdr:colOff>539750</xdr:colOff>
                    <xdr:row>40</xdr:row>
                    <xdr:rowOff>374650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17</xdr:col>
                    <xdr:colOff>222250</xdr:colOff>
                    <xdr:row>41</xdr:row>
                    <xdr:rowOff>38100</xdr:rowOff>
                  </from>
                  <to>
                    <xdr:col>17</xdr:col>
                    <xdr:colOff>539750</xdr:colOff>
                    <xdr:row>41</xdr:row>
                    <xdr:rowOff>374650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17</xdr:col>
                    <xdr:colOff>222250</xdr:colOff>
                    <xdr:row>42</xdr:row>
                    <xdr:rowOff>38100</xdr:rowOff>
                  </from>
                  <to>
                    <xdr:col>17</xdr:col>
                    <xdr:colOff>539750</xdr:colOff>
                    <xdr:row>42</xdr:row>
                    <xdr:rowOff>374650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17</xdr:col>
                    <xdr:colOff>222250</xdr:colOff>
                    <xdr:row>43</xdr:row>
                    <xdr:rowOff>38100</xdr:rowOff>
                  </from>
                  <to>
                    <xdr:col>17</xdr:col>
                    <xdr:colOff>539750</xdr:colOff>
                    <xdr:row>43</xdr:row>
                    <xdr:rowOff>374650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17</xdr:col>
                    <xdr:colOff>222250</xdr:colOff>
                    <xdr:row>44</xdr:row>
                    <xdr:rowOff>38100</xdr:rowOff>
                  </from>
                  <to>
                    <xdr:col>17</xdr:col>
                    <xdr:colOff>539750</xdr:colOff>
                    <xdr:row>44</xdr:row>
                    <xdr:rowOff>374650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17</xdr:col>
                    <xdr:colOff>222250</xdr:colOff>
                    <xdr:row>45</xdr:row>
                    <xdr:rowOff>38100</xdr:rowOff>
                  </from>
                  <to>
                    <xdr:col>17</xdr:col>
                    <xdr:colOff>539750</xdr:colOff>
                    <xdr:row>45</xdr:row>
                    <xdr:rowOff>374650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17</xdr:col>
                    <xdr:colOff>222250</xdr:colOff>
                    <xdr:row>46</xdr:row>
                    <xdr:rowOff>38100</xdr:rowOff>
                  </from>
                  <to>
                    <xdr:col>17</xdr:col>
                    <xdr:colOff>539750</xdr:colOff>
                    <xdr:row>46</xdr:row>
                    <xdr:rowOff>374650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17</xdr:col>
                    <xdr:colOff>222250</xdr:colOff>
                    <xdr:row>47</xdr:row>
                    <xdr:rowOff>38100</xdr:rowOff>
                  </from>
                  <to>
                    <xdr:col>17</xdr:col>
                    <xdr:colOff>539750</xdr:colOff>
                    <xdr:row>47</xdr:row>
                    <xdr:rowOff>374650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17</xdr:col>
                    <xdr:colOff>222250</xdr:colOff>
                    <xdr:row>48</xdr:row>
                    <xdr:rowOff>38100</xdr:rowOff>
                  </from>
                  <to>
                    <xdr:col>17</xdr:col>
                    <xdr:colOff>539750</xdr:colOff>
                    <xdr:row>48</xdr:row>
                    <xdr:rowOff>374650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17</xdr:col>
                    <xdr:colOff>222250</xdr:colOff>
                    <xdr:row>49</xdr:row>
                    <xdr:rowOff>38100</xdr:rowOff>
                  </from>
                  <to>
                    <xdr:col>17</xdr:col>
                    <xdr:colOff>539750</xdr:colOff>
                    <xdr:row>49</xdr:row>
                    <xdr:rowOff>374650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17</xdr:col>
                    <xdr:colOff>222250</xdr:colOff>
                    <xdr:row>50</xdr:row>
                    <xdr:rowOff>38100</xdr:rowOff>
                  </from>
                  <to>
                    <xdr:col>17</xdr:col>
                    <xdr:colOff>539750</xdr:colOff>
                    <xdr:row>50</xdr:row>
                    <xdr:rowOff>374650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17</xdr:col>
                    <xdr:colOff>222250</xdr:colOff>
                    <xdr:row>51</xdr:row>
                    <xdr:rowOff>38100</xdr:rowOff>
                  </from>
                  <to>
                    <xdr:col>17</xdr:col>
                    <xdr:colOff>539750</xdr:colOff>
                    <xdr:row>51</xdr:row>
                    <xdr:rowOff>374650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17</xdr:col>
                    <xdr:colOff>222250</xdr:colOff>
                    <xdr:row>52</xdr:row>
                    <xdr:rowOff>38100</xdr:rowOff>
                  </from>
                  <to>
                    <xdr:col>17</xdr:col>
                    <xdr:colOff>539750</xdr:colOff>
                    <xdr:row>52</xdr:row>
                    <xdr:rowOff>374650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17</xdr:col>
                    <xdr:colOff>222250</xdr:colOff>
                    <xdr:row>53</xdr:row>
                    <xdr:rowOff>38100</xdr:rowOff>
                  </from>
                  <to>
                    <xdr:col>17</xdr:col>
                    <xdr:colOff>539750</xdr:colOff>
                    <xdr:row>53</xdr:row>
                    <xdr:rowOff>374650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17</xdr:col>
                    <xdr:colOff>222250</xdr:colOff>
                    <xdr:row>54</xdr:row>
                    <xdr:rowOff>38100</xdr:rowOff>
                  </from>
                  <to>
                    <xdr:col>17</xdr:col>
                    <xdr:colOff>539750</xdr:colOff>
                    <xdr:row>54</xdr:row>
                    <xdr:rowOff>374650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17</xdr:col>
                    <xdr:colOff>222250</xdr:colOff>
                    <xdr:row>55</xdr:row>
                    <xdr:rowOff>38100</xdr:rowOff>
                  </from>
                  <to>
                    <xdr:col>17</xdr:col>
                    <xdr:colOff>539750</xdr:colOff>
                    <xdr:row>55</xdr:row>
                    <xdr:rowOff>374650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17</xdr:col>
                    <xdr:colOff>222250</xdr:colOff>
                    <xdr:row>56</xdr:row>
                    <xdr:rowOff>38100</xdr:rowOff>
                  </from>
                  <to>
                    <xdr:col>17</xdr:col>
                    <xdr:colOff>539750</xdr:colOff>
                    <xdr:row>56</xdr:row>
                    <xdr:rowOff>374650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17</xdr:col>
                    <xdr:colOff>222250</xdr:colOff>
                    <xdr:row>57</xdr:row>
                    <xdr:rowOff>38100</xdr:rowOff>
                  </from>
                  <to>
                    <xdr:col>17</xdr:col>
                    <xdr:colOff>539750</xdr:colOff>
                    <xdr:row>57</xdr:row>
                    <xdr:rowOff>374650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17</xdr:col>
                    <xdr:colOff>222250</xdr:colOff>
                    <xdr:row>58</xdr:row>
                    <xdr:rowOff>38100</xdr:rowOff>
                  </from>
                  <to>
                    <xdr:col>17</xdr:col>
                    <xdr:colOff>539750</xdr:colOff>
                    <xdr:row>58</xdr:row>
                    <xdr:rowOff>374650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17</xdr:col>
                    <xdr:colOff>222250</xdr:colOff>
                    <xdr:row>59</xdr:row>
                    <xdr:rowOff>38100</xdr:rowOff>
                  </from>
                  <to>
                    <xdr:col>17</xdr:col>
                    <xdr:colOff>539750</xdr:colOff>
                    <xdr:row>59</xdr:row>
                    <xdr:rowOff>374650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17</xdr:col>
                    <xdr:colOff>222250</xdr:colOff>
                    <xdr:row>60</xdr:row>
                    <xdr:rowOff>38100</xdr:rowOff>
                  </from>
                  <to>
                    <xdr:col>17</xdr:col>
                    <xdr:colOff>539750</xdr:colOff>
                    <xdr:row>60</xdr:row>
                    <xdr:rowOff>374650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17</xdr:col>
                    <xdr:colOff>222250</xdr:colOff>
                    <xdr:row>61</xdr:row>
                    <xdr:rowOff>38100</xdr:rowOff>
                  </from>
                  <to>
                    <xdr:col>17</xdr:col>
                    <xdr:colOff>539750</xdr:colOff>
                    <xdr:row>61</xdr:row>
                    <xdr:rowOff>374650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17</xdr:col>
                    <xdr:colOff>222250</xdr:colOff>
                    <xdr:row>62</xdr:row>
                    <xdr:rowOff>38100</xdr:rowOff>
                  </from>
                  <to>
                    <xdr:col>17</xdr:col>
                    <xdr:colOff>539750</xdr:colOff>
                    <xdr:row>62</xdr:row>
                    <xdr:rowOff>374650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17</xdr:col>
                    <xdr:colOff>222250</xdr:colOff>
                    <xdr:row>63</xdr:row>
                    <xdr:rowOff>38100</xdr:rowOff>
                  </from>
                  <to>
                    <xdr:col>17</xdr:col>
                    <xdr:colOff>539750</xdr:colOff>
                    <xdr:row>63</xdr:row>
                    <xdr:rowOff>374650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17</xdr:col>
                    <xdr:colOff>222250</xdr:colOff>
                    <xdr:row>64</xdr:row>
                    <xdr:rowOff>38100</xdr:rowOff>
                  </from>
                  <to>
                    <xdr:col>17</xdr:col>
                    <xdr:colOff>539750</xdr:colOff>
                    <xdr:row>64</xdr:row>
                    <xdr:rowOff>374650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17</xdr:col>
                    <xdr:colOff>222250</xdr:colOff>
                    <xdr:row>65</xdr:row>
                    <xdr:rowOff>38100</xdr:rowOff>
                  </from>
                  <to>
                    <xdr:col>17</xdr:col>
                    <xdr:colOff>539750</xdr:colOff>
                    <xdr:row>65</xdr:row>
                    <xdr:rowOff>374650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17</xdr:col>
                    <xdr:colOff>222250</xdr:colOff>
                    <xdr:row>66</xdr:row>
                    <xdr:rowOff>38100</xdr:rowOff>
                  </from>
                  <to>
                    <xdr:col>17</xdr:col>
                    <xdr:colOff>539750</xdr:colOff>
                    <xdr:row>66</xdr:row>
                    <xdr:rowOff>374650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17</xdr:col>
                    <xdr:colOff>222250</xdr:colOff>
                    <xdr:row>67</xdr:row>
                    <xdr:rowOff>38100</xdr:rowOff>
                  </from>
                  <to>
                    <xdr:col>17</xdr:col>
                    <xdr:colOff>539750</xdr:colOff>
                    <xdr:row>67</xdr:row>
                    <xdr:rowOff>374650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17</xdr:col>
                    <xdr:colOff>222250</xdr:colOff>
                    <xdr:row>68</xdr:row>
                    <xdr:rowOff>38100</xdr:rowOff>
                  </from>
                  <to>
                    <xdr:col>17</xdr:col>
                    <xdr:colOff>539750</xdr:colOff>
                    <xdr:row>68</xdr:row>
                    <xdr:rowOff>374650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17</xdr:col>
                    <xdr:colOff>222250</xdr:colOff>
                    <xdr:row>69</xdr:row>
                    <xdr:rowOff>38100</xdr:rowOff>
                  </from>
                  <to>
                    <xdr:col>17</xdr:col>
                    <xdr:colOff>539750</xdr:colOff>
                    <xdr:row>69</xdr:row>
                    <xdr:rowOff>374650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17</xdr:col>
                    <xdr:colOff>222250</xdr:colOff>
                    <xdr:row>70</xdr:row>
                    <xdr:rowOff>38100</xdr:rowOff>
                  </from>
                  <to>
                    <xdr:col>17</xdr:col>
                    <xdr:colOff>539750</xdr:colOff>
                    <xdr:row>70</xdr:row>
                    <xdr:rowOff>374650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17</xdr:col>
                    <xdr:colOff>222250</xdr:colOff>
                    <xdr:row>71</xdr:row>
                    <xdr:rowOff>38100</xdr:rowOff>
                  </from>
                  <to>
                    <xdr:col>17</xdr:col>
                    <xdr:colOff>539750</xdr:colOff>
                    <xdr:row>71</xdr:row>
                    <xdr:rowOff>374650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17</xdr:col>
                    <xdr:colOff>222250</xdr:colOff>
                    <xdr:row>72</xdr:row>
                    <xdr:rowOff>38100</xdr:rowOff>
                  </from>
                  <to>
                    <xdr:col>17</xdr:col>
                    <xdr:colOff>539750</xdr:colOff>
                    <xdr:row>72</xdr:row>
                    <xdr:rowOff>374650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17</xdr:col>
                    <xdr:colOff>222250</xdr:colOff>
                    <xdr:row>73</xdr:row>
                    <xdr:rowOff>38100</xdr:rowOff>
                  </from>
                  <to>
                    <xdr:col>17</xdr:col>
                    <xdr:colOff>539750</xdr:colOff>
                    <xdr:row>73</xdr:row>
                    <xdr:rowOff>374650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17</xdr:col>
                    <xdr:colOff>222250</xdr:colOff>
                    <xdr:row>74</xdr:row>
                    <xdr:rowOff>38100</xdr:rowOff>
                  </from>
                  <to>
                    <xdr:col>17</xdr:col>
                    <xdr:colOff>539750</xdr:colOff>
                    <xdr:row>74</xdr:row>
                    <xdr:rowOff>374650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17</xdr:col>
                    <xdr:colOff>222250</xdr:colOff>
                    <xdr:row>75</xdr:row>
                    <xdr:rowOff>38100</xdr:rowOff>
                  </from>
                  <to>
                    <xdr:col>17</xdr:col>
                    <xdr:colOff>539750</xdr:colOff>
                    <xdr:row>75</xdr:row>
                    <xdr:rowOff>374650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17</xdr:col>
                    <xdr:colOff>222250</xdr:colOff>
                    <xdr:row>76</xdr:row>
                    <xdr:rowOff>38100</xdr:rowOff>
                  </from>
                  <to>
                    <xdr:col>17</xdr:col>
                    <xdr:colOff>539750</xdr:colOff>
                    <xdr:row>76</xdr:row>
                    <xdr:rowOff>374650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17</xdr:col>
                    <xdr:colOff>222250</xdr:colOff>
                    <xdr:row>77</xdr:row>
                    <xdr:rowOff>38100</xdr:rowOff>
                  </from>
                  <to>
                    <xdr:col>17</xdr:col>
                    <xdr:colOff>539750</xdr:colOff>
                    <xdr:row>77</xdr:row>
                    <xdr:rowOff>374650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17</xdr:col>
                    <xdr:colOff>222250</xdr:colOff>
                    <xdr:row>78</xdr:row>
                    <xdr:rowOff>38100</xdr:rowOff>
                  </from>
                  <to>
                    <xdr:col>17</xdr:col>
                    <xdr:colOff>539750</xdr:colOff>
                    <xdr:row>78</xdr:row>
                    <xdr:rowOff>374650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17</xdr:col>
                    <xdr:colOff>222250</xdr:colOff>
                    <xdr:row>79</xdr:row>
                    <xdr:rowOff>38100</xdr:rowOff>
                  </from>
                  <to>
                    <xdr:col>17</xdr:col>
                    <xdr:colOff>539750</xdr:colOff>
                    <xdr:row>79</xdr:row>
                    <xdr:rowOff>374650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17</xdr:col>
                    <xdr:colOff>222250</xdr:colOff>
                    <xdr:row>80</xdr:row>
                    <xdr:rowOff>38100</xdr:rowOff>
                  </from>
                  <to>
                    <xdr:col>17</xdr:col>
                    <xdr:colOff>539750</xdr:colOff>
                    <xdr:row>80</xdr:row>
                    <xdr:rowOff>374650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17</xdr:col>
                    <xdr:colOff>222250</xdr:colOff>
                    <xdr:row>81</xdr:row>
                    <xdr:rowOff>38100</xdr:rowOff>
                  </from>
                  <to>
                    <xdr:col>17</xdr:col>
                    <xdr:colOff>539750</xdr:colOff>
                    <xdr:row>81</xdr:row>
                    <xdr:rowOff>374650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17</xdr:col>
                    <xdr:colOff>222250</xdr:colOff>
                    <xdr:row>82</xdr:row>
                    <xdr:rowOff>38100</xdr:rowOff>
                  </from>
                  <to>
                    <xdr:col>17</xdr:col>
                    <xdr:colOff>539750</xdr:colOff>
                    <xdr:row>82</xdr:row>
                    <xdr:rowOff>374650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17</xdr:col>
                    <xdr:colOff>222250</xdr:colOff>
                    <xdr:row>83</xdr:row>
                    <xdr:rowOff>38100</xdr:rowOff>
                  </from>
                  <to>
                    <xdr:col>17</xdr:col>
                    <xdr:colOff>539750</xdr:colOff>
                    <xdr:row>83</xdr:row>
                    <xdr:rowOff>374650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17</xdr:col>
                    <xdr:colOff>222250</xdr:colOff>
                    <xdr:row>84</xdr:row>
                    <xdr:rowOff>38100</xdr:rowOff>
                  </from>
                  <to>
                    <xdr:col>17</xdr:col>
                    <xdr:colOff>539750</xdr:colOff>
                    <xdr:row>84</xdr:row>
                    <xdr:rowOff>374650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17</xdr:col>
                    <xdr:colOff>222250</xdr:colOff>
                    <xdr:row>85</xdr:row>
                    <xdr:rowOff>38100</xdr:rowOff>
                  </from>
                  <to>
                    <xdr:col>17</xdr:col>
                    <xdr:colOff>539750</xdr:colOff>
                    <xdr:row>85</xdr:row>
                    <xdr:rowOff>374650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17</xdr:col>
                    <xdr:colOff>222250</xdr:colOff>
                    <xdr:row>86</xdr:row>
                    <xdr:rowOff>38100</xdr:rowOff>
                  </from>
                  <to>
                    <xdr:col>17</xdr:col>
                    <xdr:colOff>539750</xdr:colOff>
                    <xdr:row>86</xdr:row>
                    <xdr:rowOff>374650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17</xdr:col>
                    <xdr:colOff>222250</xdr:colOff>
                    <xdr:row>87</xdr:row>
                    <xdr:rowOff>38100</xdr:rowOff>
                  </from>
                  <to>
                    <xdr:col>17</xdr:col>
                    <xdr:colOff>539750</xdr:colOff>
                    <xdr:row>87</xdr:row>
                    <xdr:rowOff>374650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17</xdr:col>
                    <xdr:colOff>222250</xdr:colOff>
                    <xdr:row>88</xdr:row>
                    <xdr:rowOff>38100</xdr:rowOff>
                  </from>
                  <to>
                    <xdr:col>17</xdr:col>
                    <xdr:colOff>539750</xdr:colOff>
                    <xdr:row>88</xdr:row>
                    <xdr:rowOff>374650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17</xdr:col>
                    <xdr:colOff>222250</xdr:colOff>
                    <xdr:row>89</xdr:row>
                    <xdr:rowOff>38100</xdr:rowOff>
                  </from>
                  <to>
                    <xdr:col>17</xdr:col>
                    <xdr:colOff>539750</xdr:colOff>
                    <xdr:row>89</xdr:row>
                    <xdr:rowOff>374650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17</xdr:col>
                    <xdr:colOff>222250</xdr:colOff>
                    <xdr:row>90</xdr:row>
                    <xdr:rowOff>38100</xdr:rowOff>
                  </from>
                  <to>
                    <xdr:col>17</xdr:col>
                    <xdr:colOff>539750</xdr:colOff>
                    <xdr:row>90</xdr:row>
                    <xdr:rowOff>374650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17</xdr:col>
                    <xdr:colOff>222250</xdr:colOff>
                    <xdr:row>91</xdr:row>
                    <xdr:rowOff>38100</xdr:rowOff>
                  </from>
                  <to>
                    <xdr:col>17</xdr:col>
                    <xdr:colOff>539750</xdr:colOff>
                    <xdr:row>91</xdr:row>
                    <xdr:rowOff>374650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17</xdr:col>
                    <xdr:colOff>222250</xdr:colOff>
                    <xdr:row>92</xdr:row>
                    <xdr:rowOff>38100</xdr:rowOff>
                  </from>
                  <to>
                    <xdr:col>17</xdr:col>
                    <xdr:colOff>539750</xdr:colOff>
                    <xdr:row>92</xdr:row>
                    <xdr:rowOff>374650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17</xdr:col>
                    <xdr:colOff>222250</xdr:colOff>
                    <xdr:row>93</xdr:row>
                    <xdr:rowOff>38100</xdr:rowOff>
                  </from>
                  <to>
                    <xdr:col>17</xdr:col>
                    <xdr:colOff>539750</xdr:colOff>
                    <xdr:row>93</xdr:row>
                    <xdr:rowOff>374650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17</xdr:col>
                    <xdr:colOff>222250</xdr:colOff>
                    <xdr:row>94</xdr:row>
                    <xdr:rowOff>38100</xdr:rowOff>
                  </from>
                  <to>
                    <xdr:col>17</xdr:col>
                    <xdr:colOff>539750</xdr:colOff>
                    <xdr:row>94</xdr:row>
                    <xdr:rowOff>374650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17</xdr:col>
                    <xdr:colOff>222250</xdr:colOff>
                    <xdr:row>95</xdr:row>
                    <xdr:rowOff>38100</xdr:rowOff>
                  </from>
                  <to>
                    <xdr:col>17</xdr:col>
                    <xdr:colOff>539750</xdr:colOff>
                    <xdr:row>95</xdr:row>
                    <xdr:rowOff>374650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17</xdr:col>
                    <xdr:colOff>222250</xdr:colOff>
                    <xdr:row>96</xdr:row>
                    <xdr:rowOff>38100</xdr:rowOff>
                  </from>
                  <to>
                    <xdr:col>17</xdr:col>
                    <xdr:colOff>539750</xdr:colOff>
                    <xdr:row>96</xdr:row>
                    <xdr:rowOff>374650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17</xdr:col>
                    <xdr:colOff>222250</xdr:colOff>
                    <xdr:row>97</xdr:row>
                    <xdr:rowOff>38100</xdr:rowOff>
                  </from>
                  <to>
                    <xdr:col>17</xdr:col>
                    <xdr:colOff>539750</xdr:colOff>
                    <xdr:row>97</xdr:row>
                    <xdr:rowOff>374650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17</xdr:col>
                    <xdr:colOff>222250</xdr:colOff>
                    <xdr:row>98</xdr:row>
                    <xdr:rowOff>38100</xdr:rowOff>
                  </from>
                  <to>
                    <xdr:col>17</xdr:col>
                    <xdr:colOff>539750</xdr:colOff>
                    <xdr:row>98</xdr:row>
                    <xdr:rowOff>374650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17</xdr:col>
                    <xdr:colOff>222250</xdr:colOff>
                    <xdr:row>99</xdr:row>
                    <xdr:rowOff>38100</xdr:rowOff>
                  </from>
                  <to>
                    <xdr:col>17</xdr:col>
                    <xdr:colOff>539750</xdr:colOff>
                    <xdr:row>99</xdr:row>
                    <xdr:rowOff>374650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17</xdr:col>
                    <xdr:colOff>222250</xdr:colOff>
                    <xdr:row>100</xdr:row>
                    <xdr:rowOff>38100</xdr:rowOff>
                  </from>
                  <to>
                    <xdr:col>17</xdr:col>
                    <xdr:colOff>539750</xdr:colOff>
                    <xdr:row>100</xdr:row>
                    <xdr:rowOff>374650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17</xdr:col>
                    <xdr:colOff>222250</xdr:colOff>
                    <xdr:row>101</xdr:row>
                    <xdr:rowOff>38100</xdr:rowOff>
                  </from>
                  <to>
                    <xdr:col>17</xdr:col>
                    <xdr:colOff>539750</xdr:colOff>
                    <xdr:row>101</xdr:row>
                    <xdr:rowOff>374650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17</xdr:col>
                    <xdr:colOff>222250</xdr:colOff>
                    <xdr:row>102</xdr:row>
                    <xdr:rowOff>38100</xdr:rowOff>
                  </from>
                  <to>
                    <xdr:col>17</xdr:col>
                    <xdr:colOff>539750</xdr:colOff>
                    <xdr:row>102</xdr:row>
                    <xdr:rowOff>374650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17</xdr:col>
                    <xdr:colOff>222250</xdr:colOff>
                    <xdr:row>103</xdr:row>
                    <xdr:rowOff>38100</xdr:rowOff>
                  </from>
                  <to>
                    <xdr:col>17</xdr:col>
                    <xdr:colOff>539750</xdr:colOff>
                    <xdr:row>103</xdr:row>
                    <xdr:rowOff>374650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17</xdr:col>
                    <xdr:colOff>222250</xdr:colOff>
                    <xdr:row>104</xdr:row>
                    <xdr:rowOff>38100</xdr:rowOff>
                  </from>
                  <to>
                    <xdr:col>17</xdr:col>
                    <xdr:colOff>539750</xdr:colOff>
                    <xdr:row>104</xdr:row>
                    <xdr:rowOff>374650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17</xdr:col>
                    <xdr:colOff>222250</xdr:colOff>
                    <xdr:row>105</xdr:row>
                    <xdr:rowOff>38100</xdr:rowOff>
                  </from>
                  <to>
                    <xdr:col>17</xdr:col>
                    <xdr:colOff>539750</xdr:colOff>
                    <xdr:row>105</xdr:row>
                    <xdr:rowOff>374650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17</xdr:col>
                    <xdr:colOff>222250</xdr:colOff>
                    <xdr:row>106</xdr:row>
                    <xdr:rowOff>38100</xdr:rowOff>
                  </from>
                  <to>
                    <xdr:col>17</xdr:col>
                    <xdr:colOff>539750</xdr:colOff>
                    <xdr:row>106</xdr:row>
                    <xdr:rowOff>374650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17</xdr:col>
                    <xdr:colOff>222250</xdr:colOff>
                    <xdr:row>107</xdr:row>
                    <xdr:rowOff>38100</xdr:rowOff>
                  </from>
                  <to>
                    <xdr:col>17</xdr:col>
                    <xdr:colOff>539750</xdr:colOff>
                    <xdr:row>107</xdr:row>
                    <xdr:rowOff>374650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17</xdr:col>
                    <xdr:colOff>222250</xdr:colOff>
                    <xdr:row>108</xdr:row>
                    <xdr:rowOff>38100</xdr:rowOff>
                  </from>
                  <to>
                    <xdr:col>17</xdr:col>
                    <xdr:colOff>539750</xdr:colOff>
                    <xdr:row>108</xdr:row>
                    <xdr:rowOff>374650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17</xdr:col>
                    <xdr:colOff>222250</xdr:colOff>
                    <xdr:row>109</xdr:row>
                    <xdr:rowOff>38100</xdr:rowOff>
                  </from>
                  <to>
                    <xdr:col>17</xdr:col>
                    <xdr:colOff>539750</xdr:colOff>
                    <xdr:row>109</xdr:row>
                    <xdr:rowOff>374650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17</xdr:col>
                    <xdr:colOff>222250</xdr:colOff>
                    <xdr:row>110</xdr:row>
                    <xdr:rowOff>38100</xdr:rowOff>
                  </from>
                  <to>
                    <xdr:col>17</xdr:col>
                    <xdr:colOff>539750</xdr:colOff>
                    <xdr:row>110</xdr:row>
                    <xdr:rowOff>374650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17</xdr:col>
                    <xdr:colOff>222250</xdr:colOff>
                    <xdr:row>111</xdr:row>
                    <xdr:rowOff>38100</xdr:rowOff>
                  </from>
                  <to>
                    <xdr:col>17</xdr:col>
                    <xdr:colOff>539750</xdr:colOff>
                    <xdr:row>111</xdr:row>
                    <xdr:rowOff>374650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17</xdr:col>
                    <xdr:colOff>222250</xdr:colOff>
                    <xdr:row>112</xdr:row>
                    <xdr:rowOff>38100</xdr:rowOff>
                  </from>
                  <to>
                    <xdr:col>17</xdr:col>
                    <xdr:colOff>539750</xdr:colOff>
                    <xdr:row>112</xdr:row>
                    <xdr:rowOff>374650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17</xdr:col>
                    <xdr:colOff>222250</xdr:colOff>
                    <xdr:row>113</xdr:row>
                    <xdr:rowOff>38100</xdr:rowOff>
                  </from>
                  <to>
                    <xdr:col>17</xdr:col>
                    <xdr:colOff>539750</xdr:colOff>
                    <xdr:row>113</xdr:row>
                    <xdr:rowOff>374650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17</xdr:col>
                    <xdr:colOff>222250</xdr:colOff>
                    <xdr:row>114</xdr:row>
                    <xdr:rowOff>38100</xdr:rowOff>
                  </from>
                  <to>
                    <xdr:col>17</xdr:col>
                    <xdr:colOff>539750</xdr:colOff>
                    <xdr:row>114</xdr:row>
                    <xdr:rowOff>374650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17</xdr:col>
                    <xdr:colOff>222250</xdr:colOff>
                    <xdr:row>115</xdr:row>
                    <xdr:rowOff>38100</xdr:rowOff>
                  </from>
                  <to>
                    <xdr:col>17</xdr:col>
                    <xdr:colOff>539750</xdr:colOff>
                    <xdr:row>115</xdr:row>
                    <xdr:rowOff>374650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17</xdr:col>
                    <xdr:colOff>222250</xdr:colOff>
                    <xdr:row>116</xdr:row>
                    <xdr:rowOff>38100</xdr:rowOff>
                  </from>
                  <to>
                    <xdr:col>17</xdr:col>
                    <xdr:colOff>539750</xdr:colOff>
                    <xdr:row>116</xdr:row>
                    <xdr:rowOff>374650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17</xdr:col>
                    <xdr:colOff>222250</xdr:colOff>
                    <xdr:row>117</xdr:row>
                    <xdr:rowOff>38100</xdr:rowOff>
                  </from>
                  <to>
                    <xdr:col>17</xdr:col>
                    <xdr:colOff>539750</xdr:colOff>
                    <xdr:row>117</xdr:row>
                    <xdr:rowOff>374650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17</xdr:col>
                    <xdr:colOff>222250</xdr:colOff>
                    <xdr:row>118</xdr:row>
                    <xdr:rowOff>38100</xdr:rowOff>
                  </from>
                  <to>
                    <xdr:col>17</xdr:col>
                    <xdr:colOff>539750</xdr:colOff>
                    <xdr:row>118</xdr:row>
                    <xdr:rowOff>374650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17</xdr:col>
                    <xdr:colOff>222250</xdr:colOff>
                    <xdr:row>119</xdr:row>
                    <xdr:rowOff>38100</xdr:rowOff>
                  </from>
                  <to>
                    <xdr:col>17</xdr:col>
                    <xdr:colOff>539750</xdr:colOff>
                    <xdr:row>119</xdr:row>
                    <xdr:rowOff>374650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17</xdr:col>
                    <xdr:colOff>222250</xdr:colOff>
                    <xdr:row>120</xdr:row>
                    <xdr:rowOff>38100</xdr:rowOff>
                  </from>
                  <to>
                    <xdr:col>17</xdr:col>
                    <xdr:colOff>539750</xdr:colOff>
                    <xdr:row>120</xdr:row>
                    <xdr:rowOff>374650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17</xdr:col>
                    <xdr:colOff>222250</xdr:colOff>
                    <xdr:row>121</xdr:row>
                    <xdr:rowOff>38100</xdr:rowOff>
                  </from>
                  <to>
                    <xdr:col>17</xdr:col>
                    <xdr:colOff>539750</xdr:colOff>
                    <xdr:row>121</xdr:row>
                    <xdr:rowOff>374650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17</xdr:col>
                    <xdr:colOff>222250</xdr:colOff>
                    <xdr:row>122</xdr:row>
                    <xdr:rowOff>38100</xdr:rowOff>
                  </from>
                  <to>
                    <xdr:col>17</xdr:col>
                    <xdr:colOff>539750</xdr:colOff>
                    <xdr:row>122</xdr:row>
                    <xdr:rowOff>374650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17</xdr:col>
                    <xdr:colOff>222250</xdr:colOff>
                    <xdr:row>123</xdr:row>
                    <xdr:rowOff>38100</xdr:rowOff>
                  </from>
                  <to>
                    <xdr:col>17</xdr:col>
                    <xdr:colOff>539750</xdr:colOff>
                    <xdr:row>123</xdr:row>
                    <xdr:rowOff>374650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17</xdr:col>
                    <xdr:colOff>222250</xdr:colOff>
                    <xdr:row>124</xdr:row>
                    <xdr:rowOff>38100</xdr:rowOff>
                  </from>
                  <to>
                    <xdr:col>17</xdr:col>
                    <xdr:colOff>539750</xdr:colOff>
                    <xdr:row>124</xdr:row>
                    <xdr:rowOff>374650</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17</xdr:col>
                    <xdr:colOff>222250</xdr:colOff>
                    <xdr:row>125</xdr:row>
                    <xdr:rowOff>38100</xdr:rowOff>
                  </from>
                  <to>
                    <xdr:col>17</xdr:col>
                    <xdr:colOff>539750</xdr:colOff>
                    <xdr:row>125</xdr:row>
                    <xdr:rowOff>374650</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17</xdr:col>
                    <xdr:colOff>222250</xdr:colOff>
                    <xdr:row>126</xdr:row>
                    <xdr:rowOff>38100</xdr:rowOff>
                  </from>
                  <to>
                    <xdr:col>17</xdr:col>
                    <xdr:colOff>539750</xdr:colOff>
                    <xdr:row>126</xdr:row>
                    <xdr:rowOff>374650</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17</xdr:col>
                    <xdr:colOff>222250</xdr:colOff>
                    <xdr:row>127</xdr:row>
                    <xdr:rowOff>38100</xdr:rowOff>
                  </from>
                  <to>
                    <xdr:col>17</xdr:col>
                    <xdr:colOff>539750</xdr:colOff>
                    <xdr:row>127</xdr:row>
                    <xdr:rowOff>374650</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17</xdr:col>
                    <xdr:colOff>222250</xdr:colOff>
                    <xdr:row>128</xdr:row>
                    <xdr:rowOff>38100</xdr:rowOff>
                  </from>
                  <to>
                    <xdr:col>17</xdr:col>
                    <xdr:colOff>539750</xdr:colOff>
                    <xdr:row>128</xdr:row>
                    <xdr:rowOff>374650</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17</xdr:col>
                    <xdr:colOff>222250</xdr:colOff>
                    <xdr:row>129</xdr:row>
                    <xdr:rowOff>38100</xdr:rowOff>
                  </from>
                  <to>
                    <xdr:col>17</xdr:col>
                    <xdr:colOff>539750</xdr:colOff>
                    <xdr:row>129</xdr:row>
                    <xdr:rowOff>374650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17</xdr:col>
                    <xdr:colOff>222250</xdr:colOff>
                    <xdr:row>130</xdr:row>
                    <xdr:rowOff>38100</xdr:rowOff>
                  </from>
                  <to>
                    <xdr:col>17</xdr:col>
                    <xdr:colOff>539750</xdr:colOff>
                    <xdr:row>130</xdr:row>
                    <xdr:rowOff>374650</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17</xdr:col>
                    <xdr:colOff>222250</xdr:colOff>
                    <xdr:row>131</xdr:row>
                    <xdr:rowOff>38100</xdr:rowOff>
                  </from>
                  <to>
                    <xdr:col>17</xdr:col>
                    <xdr:colOff>539750</xdr:colOff>
                    <xdr:row>131</xdr:row>
                    <xdr:rowOff>374650</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17</xdr:col>
                    <xdr:colOff>222250</xdr:colOff>
                    <xdr:row>132</xdr:row>
                    <xdr:rowOff>38100</xdr:rowOff>
                  </from>
                  <to>
                    <xdr:col>17</xdr:col>
                    <xdr:colOff>539750</xdr:colOff>
                    <xdr:row>132</xdr:row>
                    <xdr:rowOff>374650</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17</xdr:col>
                    <xdr:colOff>222250</xdr:colOff>
                    <xdr:row>133</xdr:row>
                    <xdr:rowOff>38100</xdr:rowOff>
                  </from>
                  <to>
                    <xdr:col>17</xdr:col>
                    <xdr:colOff>539750</xdr:colOff>
                    <xdr:row>133</xdr:row>
                    <xdr:rowOff>374650</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17</xdr:col>
                    <xdr:colOff>222250</xdr:colOff>
                    <xdr:row>134</xdr:row>
                    <xdr:rowOff>38100</xdr:rowOff>
                  </from>
                  <to>
                    <xdr:col>17</xdr:col>
                    <xdr:colOff>539750</xdr:colOff>
                    <xdr:row>134</xdr:row>
                    <xdr:rowOff>374650</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17</xdr:col>
                    <xdr:colOff>222250</xdr:colOff>
                    <xdr:row>135</xdr:row>
                    <xdr:rowOff>38100</xdr:rowOff>
                  </from>
                  <to>
                    <xdr:col>17</xdr:col>
                    <xdr:colOff>539750</xdr:colOff>
                    <xdr:row>135</xdr:row>
                    <xdr:rowOff>374650</xdr:rowOff>
                  </to>
                </anchor>
              </controlPr>
            </control>
          </mc:Choice>
        </mc:AlternateContent>
        <mc:AlternateContent xmlns:mc="http://schemas.openxmlformats.org/markup-compatibility/2006">
          <mc:Choice Requires="x14">
            <control shapeId="1126" r:id="rId104" name="Check Box 102">
              <controlPr defaultSize="0" autoFill="0" autoLine="0" autoPict="0">
                <anchor moveWithCells="1">
                  <from>
                    <xdr:col>17</xdr:col>
                    <xdr:colOff>222250</xdr:colOff>
                    <xdr:row>136</xdr:row>
                    <xdr:rowOff>38100</xdr:rowOff>
                  </from>
                  <to>
                    <xdr:col>17</xdr:col>
                    <xdr:colOff>539750</xdr:colOff>
                    <xdr:row>136</xdr:row>
                    <xdr:rowOff>374650</xdr:rowOff>
                  </to>
                </anchor>
              </controlPr>
            </control>
          </mc:Choice>
        </mc:AlternateContent>
        <mc:AlternateContent xmlns:mc="http://schemas.openxmlformats.org/markup-compatibility/2006">
          <mc:Choice Requires="x14">
            <control shapeId="1127" r:id="rId105" name="Check Box 103">
              <controlPr defaultSize="0" autoFill="0" autoLine="0" autoPict="0">
                <anchor moveWithCells="1">
                  <from>
                    <xdr:col>17</xdr:col>
                    <xdr:colOff>222250</xdr:colOff>
                    <xdr:row>137</xdr:row>
                    <xdr:rowOff>38100</xdr:rowOff>
                  </from>
                  <to>
                    <xdr:col>17</xdr:col>
                    <xdr:colOff>539750</xdr:colOff>
                    <xdr:row>137</xdr:row>
                    <xdr:rowOff>374650</xdr:rowOff>
                  </to>
                </anchor>
              </controlPr>
            </control>
          </mc:Choice>
        </mc:AlternateContent>
        <mc:AlternateContent xmlns:mc="http://schemas.openxmlformats.org/markup-compatibility/2006">
          <mc:Choice Requires="x14">
            <control shapeId="1128" r:id="rId106" name="Check Box 104">
              <controlPr defaultSize="0" autoFill="0" autoLine="0" autoPict="0">
                <anchor moveWithCells="1">
                  <from>
                    <xdr:col>17</xdr:col>
                    <xdr:colOff>222250</xdr:colOff>
                    <xdr:row>138</xdr:row>
                    <xdr:rowOff>38100</xdr:rowOff>
                  </from>
                  <to>
                    <xdr:col>17</xdr:col>
                    <xdr:colOff>539750</xdr:colOff>
                    <xdr:row>138</xdr:row>
                    <xdr:rowOff>374650</xdr:rowOff>
                  </to>
                </anchor>
              </controlPr>
            </control>
          </mc:Choice>
        </mc:AlternateContent>
        <mc:AlternateContent xmlns:mc="http://schemas.openxmlformats.org/markup-compatibility/2006">
          <mc:Choice Requires="x14">
            <control shapeId="1129" r:id="rId107" name="Check Box 105">
              <controlPr defaultSize="0" autoFill="0" autoLine="0" autoPict="0">
                <anchor moveWithCells="1">
                  <from>
                    <xdr:col>17</xdr:col>
                    <xdr:colOff>222250</xdr:colOff>
                    <xdr:row>139</xdr:row>
                    <xdr:rowOff>38100</xdr:rowOff>
                  </from>
                  <to>
                    <xdr:col>17</xdr:col>
                    <xdr:colOff>539750</xdr:colOff>
                    <xdr:row>139</xdr:row>
                    <xdr:rowOff>374650</xdr:rowOff>
                  </to>
                </anchor>
              </controlPr>
            </control>
          </mc:Choice>
        </mc:AlternateContent>
        <mc:AlternateContent xmlns:mc="http://schemas.openxmlformats.org/markup-compatibility/2006">
          <mc:Choice Requires="x14">
            <control shapeId="1130" r:id="rId108" name="Check Box 106">
              <controlPr defaultSize="0" autoFill="0" autoLine="0" autoPict="0">
                <anchor moveWithCells="1">
                  <from>
                    <xdr:col>17</xdr:col>
                    <xdr:colOff>222250</xdr:colOff>
                    <xdr:row>140</xdr:row>
                    <xdr:rowOff>38100</xdr:rowOff>
                  </from>
                  <to>
                    <xdr:col>17</xdr:col>
                    <xdr:colOff>539750</xdr:colOff>
                    <xdr:row>140</xdr:row>
                    <xdr:rowOff>374650</xdr:rowOff>
                  </to>
                </anchor>
              </controlPr>
            </control>
          </mc:Choice>
        </mc:AlternateContent>
        <mc:AlternateContent xmlns:mc="http://schemas.openxmlformats.org/markup-compatibility/2006">
          <mc:Choice Requires="x14">
            <control shapeId="1131" r:id="rId109" name="Check Box 107">
              <controlPr defaultSize="0" autoFill="0" autoLine="0" autoPict="0">
                <anchor moveWithCells="1">
                  <from>
                    <xdr:col>17</xdr:col>
                    <xdr:colOff>222250</xdr:colOff>
                    <xdr:row>141</xdr:row>
                    <xdr:rowOff>38100</xdr:rowOff>
                  </from>
                  <to>
                    <xdr:col>17</xdr:col>
                    <xdr:colOff>539750</xdr:colOff>
                    <xdr:row>141</xdr:row>
                    <xdr:rowOff>374650</xdr:rowOff>
                  </to>
                </anchor>
              </controlPr>
            </control>
          </mc:Choice>
        </mc:AlternateContent>
        <mc:AlternateContent xmlns:mc="http://schemas.openxmlformats.org/markup-compatibility/2006">
          <mc:Choice Requires="x14">
            <control shapeId="1132" r:id="rId110" name="Check Box 108">
              <controlPr defaultSize="0" autoFill="0" autoLine="0" autoPict="0">
                <anchor moveWithCells="1">
                  <from>
                    <xdr:col>17</xdr:col>
                    <xdr:colOff>222250</xdr:colOff>
                    <xdr:row>142</xdr:row>
                    <xdr:rowOff>38100</xdr:rowOff>
                  </from>
                  <to>
                    <xdr:col>17</xdr:col>
                    <xdr:colOff>539750</xdr:colOff>
                    <xdr:row>142</xdr:row>
                    <xdr:rowOff>374650</xdr:rowOff>
                  </to>
                </anchor>
              </controlPr>
            </control>
          </mc:Choice>
        </mc:AlternateContent>
        <mc:AlternateContent xmlns:mc="http://schemas.openxmlformats.org/markup-compatibility/2006">
          <mc:Choice Requires="x14">
            <control shapeId="1133" r:id="rId111" name="Check Box 109">
              <controlPr defaultSize="0" autoFill="0" autoLine="0" autoPict="0">
                <anchor moveWithCells="1">
                  <from>
                    <xdr:col>17</xdr:col>
                    <xdr:colOff>222250</xdr:colOff>
                    <xdr:row>143</xdr:row>
                    <xdr:rowOff>38100</xdr:rowOff>
                  </from>
                  <to>
                    <xdr:col>17</xdr:col>
                    <xdr:colOff>539750</xdr:colOff>
                    <xdr:row>143</xdr:row>
                    <xdr:rowOff>374650</xdr:rowOff>
                  </to>
                </anchor>
              </controlPr>
            </control>
          </mc:Choice>
        </mc:AlternateContent>
        <mc:AlternateContent xmlns:mc="http://schemas.openxmlformats.org/markup-compatibility/2006">
          <mc:Choice Requires="x14">
            <control shapeId="1134" r:id="rId112" name="Check Box 110">
              <controlPr defaultSize="0" autoFill="0" autoLine="0" autoPict="0">
                <anchor moveWithCells="1">
                  <from>
                    <xdr:col>17</xdr:col>
                    <xdr:colOff>222250</xdr:colOff>
                    <xdr:row>144</xdr:row>
                    <xdr:rowOff>38100</xdr:rowOff>
                  </from>
                  <to>
                    <xdr:col>17</xdr:col>
                    <xdr:colOff>539750</xdr:colOff>
                    <xdr:row>144</xdr:row>
                    <xdr:rowOff>374650</xdr:rowOff>
                  </to>
                </anchor>
              </controlPr>
            </control>
          </mc:Choice>
        </mc:AlternateContent>
        <mc:AlternateContent xmlns:mc="http://schemas.openxmlformats.org/markup-compatibility/2006">
          <mc:Choice Requires="x14">
            <control shapeId="1135" r:id="rId113" name="Check Box 111">
              <controlPr defaultSize="0" autoFill="0" autoLine="0" autoPict="0">
                <anchor moveWithCells="1">
                  <from>
                    <xdr:col>17</xdr:col>
                    <xdr:colOff>222250</xdr:colOff>
                    <xdr:row>145</xdr:row>
                    <xdr:rowOff>38100</xdr:rowOff>
                  </from>
                  <to>
                    <xdr:col>17</xdr:col>
                    <xdr:colOff>539750</xdr:colOff>
                    <xdr:row>145</xdr:row>
                    <xdr:rowOff>374650</xdr:rowOff>
                  </to>
                </anchor>
              </controlPr>
            </control>
          </mc:Choice>
        </mc:AlternateContent>
        <mc:AlternateContent xmlns:mc="http://schemas.openxmlformats.org/markup-compatibility/2006">
          <mc:Choice Requires="x14">
            <control shapeId="1136" r:id="rId114" name="Check Box 112">
              <controlPr defaultSize="0" autoFill="0" autoLine="0" autoPict="0">
                <anchor moveWithCells="1">
                  <from>
                    <xdr:col>17</xdr:col>
                    <xdr:colOff>222250</xdr:colOff>
                    <xdr:row>146</xdr:row>
                    <xdr:rowOff>38100</xdr:rowOff>
                  </from>
                  <to>
                    <xdr:col>17</xdr:col>
                    <xdr:colOff>539750</xdr:colOff>
                    <xdr:row>146</xdr:row>
                    <xdr:rowOff>374650</xdr:rowOff>
                  </to>
                </anchor>
              </controlPr>
            </control>
          </mc:Choice>
        </mc:AlternateContent>
        <mc:AlternateContent xmlns:mc="http://schemas.openxmlformats.org/markup-compatibility/2006">
          <mc:Choice Requires="x14">
            <control shapeId="1137" r:id="rId115" name="Check Box 113">
              <controlPr defaultSize="0" autoFill="0" autoLine="0" autoPict="0">
                <anchor moveWithCells="1">
                  <from>
                    <xdr:col>17</xdr:col>
                    <xdr:colOff>222250</xdr:colOff>
                    <xdr:row>147</xdr:row>
                    <xdr:rowOff>38100</xdr:rowOff>
                  </from>
                  <to>
                    <xdr:col>17</xdr:col>
                    <xdr:colOff>539750</xdr:colOff>
                    <xdr:row>147</xdr:row>
                    <xdr:rowOff>374650</xdr:rowOff>
                  </to>
                </anchor>
              </controlPr>
            </control>
          </mc:Choice>
        </mc:AlternateContent>
        <mc:AlternateContent xmlns:mc="http://schemas.openxmlformats.org/markup-compatibility/2006">
          <mc:Choice Requires="x14">
            <control shapeId="1138" r:id="rId116" name="Check Box 114">
              <controlPr defaultSize="0" autoFill="0" autoLine="0" autoPict="0">
                <anchor moveWithCells="1">
                  <from>
                    <xdr:col>17</xdr:col>
                    <xdr:colOff>222250</xdr:colOff>
                    <xdr:row>148</xdr:row>
                    <xdr:rowOff>38100</xdr:rowOff>
                  </from>
                  <to>
                    <xdr:col>17</xdr:col>
                    <xdr:colOff>539750</xdr:colOff>
                    <xdr:row>148</xdr:row>
                    <xdr:rowOff>374650</xdr:rowOff>
                  </to>
                </anchor>
              </controlPr>
            </control>
          </mc:Choice>
        </mc:AlternateContent>
        <mc:AlternateContent xmlns:mc="http://schemas.openxmlformats.org/markup-compatibility/2006">
          <mc:Choice Requires="x14">
            <control shapeId="1139" r:id="rId117" name="Check Box 115">
              <controlPr defaultSize="0" autoFill="0" autoLine="0" autoPict="0">
                <anchor moveWithCells="1">
                  <from>
                    <xdr:col>17</xdr:col>
                    <xdr:colOff>222250</xdr:colOff>
                    <xdr:row>149</xdr:row>
                    <xdr:rowOff>38100</xdr:rowOff>
                  </from>
                  <to>
                    <xdr:col>17</xdr:col>
                    <xdr:colOff>539750</xdr:colOff>
                    <xdr:row>149</xdr:row>
                    <xdr:rowOff>374650</xdr:rowOff>
                  </to>
                </anchor>
              </controlPr>
            </control>
          </mc:Choice>
        </mc:AlternateContent>
        <mc:AlternateContent xmlns:mc="http://schemas.openxmlformats.org/markup-compatibility/2006">
          <mc:Choice Requires="x14">
            <control shapeId="1140" r:id="rId118" name="Check Box 116">
              <controlPr defaultSize="0" autoFill="0" autoLine="0" autoPict="0">
                <anchor moveWithCells="1">
                  <from>
                    <xdr:col>17</xdr:col>
                    <xdr:colOff>222250</xdr:colOff>
                    <xdr:row>150</xdr:row>
                    <xdr:rowOff>38100</xdr:rowOff>
                  </from>
                  <to>
                    <xdr:col>17</xdr:col>
                    <xdr:colOff>539750</xdr:colOff>
                    <xdr:row>150</xdr:row>
                    <xdr:rowOff>374650</xdr:rowOff>
                  </to>
                </anchor>
              </controlPr>
            </control>
          </mc:Choice>
        </mc:AlternateContent>
        <mc:AlternateContent xmlns:mc="http://schemas.openxmlformats.org/markup-compatibility/2006">
          <mc:Choice Requires="x14">
            <control shapeId="1141" r:id="rId119" name="Check Box 117">
              <controlPr defaultSize="0" autoFill="0" autoLine="0" autoPict="0">
                <anchor moveWithCells="1">
                  <from>
                    <xdr:col>17</xdr:col>
                    <xdr:colOff>222250</xdr:colOff>
                    <xdr:row>151</xdr:row>
                    <xdr:rowOff>38100</xdr:rowOff>
                  </from>
                  <to>
                    <xdr:col>17</xdr:col>
                    <xdr:colOff>539750</xdr:colOff>
                    <xdr:row>151</xdr:row>
                    <xdr:rowOff>374650</xdr:rowOff>
                  </to>
                </anchor>
              </controlPr>
            </control>
          </mc:Choice>
        </mc:AlternateContent>
        <mc:AlternateContent xmlns:mc="http://schemas.openxmlformats.org/markup-compatibility/2006">
          <mc:Choice Requires="x14">
            <control shapeId="1142" r:id="rId120" name="Check Box 118">
              <controlPr defaultSize="0" autoFill="0" autoLine="0" autoPict="0">
                <anchor moveWithCells="1">
                  <from>
                    <xdr:col>17</xdr:col>
                    <xdr:colOff>222250</xdr:colOff>
                    <xdr:row>152</xdr:row>
                    <xdr:rowOff>38100</xdr:rowOff>
                  </from>
                  <to>
                    <xdr:col>17</xdr:col>
                    <xdr:colOff>539750</xdr:colOff>
                    <xdr:row>152</xdr:row>
                    <xdr:rowOff>374650</xdr:rowOff>
                  </to>
                </anchor>
              </controlPr>
            </control>
          </mc:Choice>
        </mc:AlternateContent>
        <mc:AlternateContent xmlns:mc="http://schemas.openxmlformats.org/markup-compatibility/2006">
          <mc:Choice Requires="x14">
            <control shapeId="1143" r:id="rId121" name="Check Box 119">
              <controlPr defaultSize="0" autoFill="0" autoLine="0" autoPict="0">
                <anchor moveWithCells="1">
                  <from>
                    <xdr:col>17</xdr:col>
                    <xdr:colOff>222250</xdr:colOff>
                    <xdr:row>153</xdr:row>
                    <xdr:rowOff>38100</xdr:rowOff>
                  </from>
                  <to>
                    <xdr:col>17</xdr:col>
                    <xdr:colOff>539750</xdr:colOff>
                    <xdr:row>153</xdr:row>
                    <xdr:rowOff>374650</xdr:rowOff>
                  </to>
                </anchor>
              </controlPr>
            </control>
          </mc:Choice>
        </mc:AlternateContent>
        <mc:AlternateContent xmlns:mc="http://schemas.openxmlformats.org/markup-compatibility/2006">
          <mc:Choice Requires="x14">
            <control shapeId="1144" r:id="rId122" name="Check Box 120">
              <controlPr defaultSize="0" autoFill="0" autoLine="0" autoPict="0">
                <anchor moveWithCells="1">
                  <from>
                    <xdr:col>17</xdr:col>
                    <xdr:colOff>222250</xdr:colOff>
                    <xdr:row>154</xdr:row>
                    <xdr:rowOff>38100</xdr:rowOff>
                  </from>
                  <to>
                    <xdr:col>17</xdr:col>
                    <xdr:colOff>539750</xdr:colOff>
                    <xdr:row>154</xdr:row>
                    <xdr:rowOff>374650</xdr:rowOff>
                  </to>
                </anchor>
              </controlPr>
            </control>
          </mc:Choice>
        </mc:AlternateContent>
        <mc:AlternateContent xmlns:mc="http://schemas.openxmlformats.org/markup-compatibility/2006">
          <mc:Choice Requires="x14">
            <control shapeId="1145" r:id="rId123" name="Check Box 121">
              <controlPr defaultSize="0" autoFill="0" autoLine="0" autoPict="0">
                <anchor moveWithCells="1">
                  <from>
                    <xdr:col>17</xdr:col>
                    <xdr:colOff>222250</xdr:colOff>
                    <xdr:row>155</xdr:row>
                    <xdr:rowOff>38100</xdr:rowOff>
                  </from>
                  <to>
                    <xdr:col>17</xdr:col>
                    <xdr:colOff>539750</xdr:colOff>
                    <xdr:row>155</xdr:row>
                    <xdr:rowOff>374650</xdr:rowOff>
                  </to>
                </anchor>
              </controlPr>
            </control>
          </mc:Choice>
        </mc:AlternateContent>
        <mc:AlternateContent xmlns:mc="http://schemas.openxmlformats.org/markup-compatibility/2006">
          <mc:Choice Requires="x14">
            <control shapeId="1146" r:id="rId124" name="Check Box 122">
              <controlPr defaultSize="0" autoFill="0" autoLine="0" autoPict="0">
                <anchor moveWithCells="1">
                  <from>
                    <xdr:col>17</xdr:col>
                    <xdr:colOff>222250</xdr:colOff>
                    <xdr:row>156</xdr:row>
                    <xdr:rowOff>38100</xdr:rowOff>
                  </from>
                  <to>
                    <xdr:col>17</xdr:col>
                    <xdr:colOff>539750</xdr:colOff>
                    <xdr:row>156</xdr:row>
                    <xdr:rowOff>374650</xdr:rowOff>
                  </to>
                </anchor>
              </controlPr>
            </control>
          </mc:Choice>
        </mc:AlternateContent>
        <mc:AlternateContent xmlns:mc="http://schemas.openxmlformats.org/markup-compatibility/2006">
          <mc:Choice Requires="x14">
            <control shapeId="1147" r:id="rId125" name="Check Box 123">
              <controlPr defaultSize="0" autoFill="0" autoLine="0" autoPict="0">
                <anchor moveWithCells="1">
                  <from>
                    <xdr:col>17</xdr:col>
                    <xdr:colOff>222250</xdr:colOff>
                    <xdr:row>157</xdr:row>
                    <xdr:rowOff>38100</xdr:rowOff>
                  </from>
                  <to>
                    <xdr:col>17</xdr:col>
                    <xdr:colOff>539750</xdr:colOff>
                    <xdr:row>157</xdr:row>
                    <xdr:rowOff>374650</xdr:rowOff>
                  </to>
                </anchor>
              </controlPr>
            </control>
          </mc:Choice>
        </mc:AlternateContent>
        <mc:AlternateContent xmlns:mc="http://schemas.openxmlformats.org/markup-compatibility/2006">
          <mc:Choice Requires="x14">
            <control shapeId="1148" r:id="rId126" name="Check Box 124">
              <controlPr defaultSize="0" autoFill="0" autoLine="0" autoPict="0">
                <anchor moveWithCells="1">
                  <from>
                    <xdr:col>17</xdr:col>
                    <xdr:colOff>222250</xdr:colOff>
                    <xdr:row>158</xdr:row>
                    <xdr:rowOff>38100</xdr:rowOff>
                  </from>
                  <to>
                    <xdr:col>17</xdr:col>
                    <xdr:colOff>539750</xdr:colOff>
                    <xdr:row>158</xdr:row>
                    <xdr:rowOff>374650</xdr:rowOff>
                  </to>
                </anchor>
              </controlPr>
            </control>
          </mc:Choice>
        </mc:AlternateContent>
        <mc:AlternateContent xmlns:mc="http://schemas.openxmlformats.org/markup-compatibility/2006">
          <mc:Choice Requires="x14">
            <control shapeId="1149" r:id="rId127" name="Check Box 125">
              <controlPr defaultSize="0" autoFill="0" autoLine="0" autoPict="0">
                <anchor moveWithCells="1">
                  <from>
                    <xdr:col>17</xdr:col>
                    <xdr:colOff>222250</xdr:colOff>
                    <xdr:row>159</xdr:row>
                    <xdr:rowOff>38100</xdr:rowOff>
                  </from>
                  <to>
                    <xdr:col>17</xdr:col>
                    <xdr:colOff>539750</xdr:colOff>
                    <xdr:row>159</xdr:row>
                    <xdr:rowOff>374650</xdr:rowOff>
                  </to>
                </anchor>
              </controlPr>
            </control>
          </mc:Choice>
        </mc:AlternateContent>
        <mc:AlternateContent xmlns:mc="http://schemas.openxmlformats.org/markup-compatibility/2006">
          <mc:Choice Requires="x14">
            <control shapeId="1150" r:id="rId128" name="Check Box 126">
              <controlPr defaultSize="0" autoFill="0" autoLine="0" autoPict="0">
                <anchor moveWithCells="1">
                  <from>
                    <xdr:col>17</xdr:col>
                    <xdr:colOff>222250</xdr:colOff>
                    <xdr:row>160</xdr:row>
                    <xdr:rowOff>38100</xdr:rowOff>
                  </from>
                  <to>
                    <xdr:col>17</xdr:col>
                    <xdr:colOff>539750</xdr:colOff>
                    <xdr:row>160</xdr:row>
                    <xdr:rowOff>374650</xdr:rowOff>
                  </to>
                </anchor>
              </controlPr>
            </control>
          </mc:Choice>
        </mc:AlternateContent>
        <mc:AlternateContent xmlns:mc="http://schemas.openxmlformats.org/markup-compatibility/2006">
          <mc:Choice Requires="x14">
            <control shapeId="1151" r:id="rId129" name="Check Box 127">
              <controlPr defaultSize="0" autoFill="0" autoLine="0" autoPict="0">
                <anchor moveWithCells="1">
                  <from>
                    <xdr:col>17</xdr:col>
                    <xdr:colOff>222250</xdr:colOff>
                    <xdr:row>161</xdr:row>
                    <xdr:rowOff>38100</xdr:rowOff>
                  </from>
                  <to>
                    <xdr:col>17</xdr:col>
                    <xdr:colOff>539750</xdr:colOff>
                    <xdr:row>161</xdr:row>
                    <xdr:rowOff>374650</xdr:rowOff>
                  </to>
                </anchor>
              </controlPr>
            </control>
          </mc:Choice>
        </mc:AlternateContent>
        <mc:AlternateContent xmlns:mc="http://schemas.openxmlformats.org/markup-compatibility/2006">
          <mc:Choice Requires="x14">
            <control shapeId="1152" r:id="rId130" name="Check Box 128">
              <controlPr defaultSize="0" autoFill="0" autoLine="0" autoPict="0">
                <anchor moveWithCells="1">
                  <from>
                    <xdr:col>17</xdr:col>
                    <xdr:colOff>222250</xdr:colOff>
                    <xdr:row>162</xdr:row>
                    <xdr:rowOff>38100</xdr:rowOff>
                  </from>
                  <to>
                    <xdr:col>17</xdr:col>
                    <xdr:colOff>539750</xdr:colOff>
                    <xdr:row>162</xdr:row>
                    <xdr:rowOff>374650</xdr:rowOff>
                  </to>
                </anchor>
              </controlPr>
            </control>
          </mc:Choice>
        </mc:AlternateContent>
        <mc:AlternateContent xmlns:mc="http://schemas.openxmlformats.org/markup-compatibility/2006">
          <mc:Choice Requires="x14">
            <control shapeId="1153" r:id="rId131" name="Check Box 129">
              <controlPr defaultSize="0" autoFill="0" autoLine="0" autoPict="0">
                <anchor moveWithCells="1">
                  <from>
                    <xdr:col>17</xdr:col>
                    <xdr:colOff>222250</xdr:colOff>
                    <xdr:row>163</xdr:row>
                    <xdr:rowOff>38100</xdr:rowOff>
                  </from>
                  <to>
                    <xdr:col>17</xdr:col>
                    <xdr:colOff>539750</xdr:colOff>
                    <xdr:row>163</xdr:row>
                    <xdr:rowOff>374650</xdr:rowOff>
                  </to>
                </anchor>
              </controlPr>
            </control>
          </mc:Choice>
        </mc:AlternateContent>
        <mc:AlternateContent xmlns:mc="http://schemas.openxmlformats.org/markup-compatibility/2006">
          <mc:Choice Requires="x14">
            <control shapeId="1154" r:id="rId132" name="Check Box 130">
              <controlPr defaultSize="0" autoFill="0" autoLine="0" autoPict="0">
                <anchor moveWithCells="1">
                  <from>
                    <xdr:col>17</xdr:col>
                    <xdr:colOff>222250</xdr:colOff>
                    <xdr:row>164</xdr:row>
                    <xdr:rowOff>38100</xdr:rowOff>
                  </from>
                  <to>
                    <xdr:col>17</xdr:col>
                    <xdr:colOff>539750</xdr:colOff>
                    <xdr:row>164</xdr:row>
                    <xdr:rowOff>374650</xdr:rowOff>
                  </to>
                </anchor>
              </controlPr>
            </control>
          </mc:Choice>
        </mc:AlternateContent>
        <mc:AlternateContent xmlns:mc="http://schemas.openxmlformats.org/markup-compatibility/2006">
          <mc:Choice Requires="x14">
            <control shapeId="1155" r:id="rId133" name="Check Box 131">
              <controlPr defaultSize="0" autoFill="0" autoLine="0" autoPict="0">
                <anchor moveWithCells="1">
                  <from>
                    <xdr:col>17</xdr:col>
                    <xdr:colOff>222250</xdr:colOff>
                    <xdr:row>165</xdr:row>
                    <xdr:rowOff>38100</xdr:rowOff>
                  </from>
                  <to>
                    <xdr:col>17</xdr:col>
                    <xdr:colOff>539750</xdr:colOff>
                    <xdr:row>165</xdr:row>
                    <xdr:rowOff>374650</xdr:rowOff>
                  </to>
                </anchor>
              </controlPr>
            </control>
          </mc:Choice>
        </mc:AlternateContent>
        <mc:AlternateContent xmlns:mc="http://schemas.openxmlformats.org/markup-compatibility/2006">
          <mc:Choice Requires="x14">
            <control shapeId="1156" r:id="rId134" name="Check Box 132">
              <controlPr defaultSize="0" autoFill="0" autoLine="0" autoPict="0">
                <anchor moveWithCells="1">
                  <from>
                    <xdr:col>17</xdr:col>
                    <xdr:colOff>222250</xdr:colOff>
                    <xdr:row>166</xdr:row>
                    <xdr:rowOff>38100</xdr:rowOff>
                  </from>
                  <to>
                    <xdr:col>17</xdr:col>
                    <xdr:colOff>539750</xdr:colOff>
                    <xdr:row>166</xdr:row>
                    <xdr:rowOff>374650</xdr:rowOff>
                  </to>
                </anchor>
              </controlPr>
            </control>
          </mc:Choice>
        </mc:AlternateContent>
        <mc:AlternateContent xmlns:mc="http://schemas.openxmlformats.org/markup-compatibility/2006">
          <mc:Choice Requires="x14">
            <control shapeId="1157" r:id="rId135" name="Check Box 133">
              <controlPr defaultSize="0" autoFill="0" autoLine="0" autoPict="0">
                <anchor moveWithCells="1">
                  <from>
                    <xdr:col>17</xdr:col>
                    <xdr:colOff>222250</xdr:colOff>
                    <xdr:row>167</xdr:row>
                    <xdr:rowOff>38100</xdr:rowOff>
                  </from>
                  <to>
                    <xdr:col>17</xdr:col>
                    <xdr:colOff>539750</xdr:colOff>
                    <xdr:row>167</xdr:row>
                    <xdr:rowOff>374650</xdr:rowOff>
                  </to>
                </anchor>
              </controlPr>
            </control>
          </mc:Choice>
        </mc:AlternateContent>
        <mc:AlternateContent xmlns:mc="http://schemas.openxmlformats.org/markup-compatibility/2006">
          <mc:Choice Requires="x14">
            <control shapeId="1158" r:id="rId136" name="Check Box 134">
              <controlPr defaultSize="0" autoFill="0" autoLine="0" autoPict="0">
                <anchor moveWithCells="1">
                  <from>
                    <xdr:col>17</xdr:col>
                    <xdr:colOff>222250</xdr:colOff>
                    <xdr:row>168</xdr:row>
                    <xdr:rowOff>38100</xdr:rowOff>
                  </from>
                  <to>
                    <xdr:col>17</xdr:col>
                    <xdr:colOff>539750</xdr:colOff>
                    <xdr:row>168</xdr:row>
                    <xdr:rowOff>374650</xdr:rowOff>
                  </to>
                </anchor>
              </controlPr>
            </control>
          </mc:Choice>
        </mc:AlternateContent>
        <mc:AlternateContent xmlns:mc="http://schemas.openxmlformats.org/markup-compatibility/2006">
          <mc:Choice Requires="x14">
            <control shapeId="1159" r:id="rId137" name="Check Box 135">
              <controlPr defaultSize="0" autoFill="0" autoLine="0" autoPict="0">
                <anchor moveWithCells="1">
                  <from>
                    <xdr:col>17</xdr:col>
                    <xdr:colOff>222250</xdr:colOff>
                    <xdr:row>169</xdr:row>
                    <xdr:rowOff>38100</xdr:rowOff>
                  </from>
                  <to>
                    <xdr:col>17</xdr:col>
                    <xdr:colOff>539750</xdr:colOff>
                    <xdr:row>169</xdr:row>
                    <xdr:rowOff>374650</xdr:rowOff>
                  </to>
                </anchor>
              </controlPr>
            </control>
          </mc:Choice>
        </mc:AlternateContent>
        <mc:AlternateContent xmlns:mc="http://schemas.openxmlformats.org/markup-compatibility/2006">
          <mc:Choice Requires="x14">
            <control shapeId="1160" r:id="rId138" name="Check Box 136">
              <controlPr defaultSize="0" autoFill="0" autoLine="0" autoPict="0">
                <anchor moveWithCells="1">
                  <from>
                    <xdr:col>17</xdr:col>
                    <xdr:colOff>222250</xdr:colOff>
                    <xdr:row>170</xdr:row>
                    <xdr:rowOff>38100</xdr:rowOff>
                  </from>
                  <to>
                    <xdr:col>17</xdr:col>
                    <xdr:colOff>539750</xdr:colOff>
                    <xdr:row>170</xdr:row>
                    <xdr:rowOff>374650</xdr:rowOff>
                  </to>
                </anchor>
              </controlPr>
            </control>
          </mc:Choice>
        </mc:AlternateContent>
        <mc:AlternateContent xmlns:mc="http://schemas.openxmlformats.org/markup-compatibility/2006">
          <mc:Choice Requires="x14">
            <control shapeId="1161" r:id="rId139" name="Check Box 137">
              <controlPr defaultSize="0" autoFill="0" autoLine="0" autoPict="0">
                <anchor moveWithCells="1">
                  <from>
                    <xdr:col>17</xdr:col>
                    <xdr:colOff>222250</xdr:colOff>
                    <xdr:row>171</xdr:row>
                    <xdr:rowOff>38100</xdr:rowOff>
                  </from>
                  <to>
                    <xdr:col>17</xdr:col>
                    <xdr:colOff>539750</xdr:colOff>
                    <xdr:row>171</xdr:row>
                    <xdr:rowOff>374650</xdr:rowOff>
                  </to>
                </anchor>
              </controlPr>
            </control>
          </mc:Choice>
        </mc:AlternateContent>
        <mc:AlternateContent xmlns:mc="http://schemas.openxmlformats.org/markup-compatibility/2006">
          <mc:Choice Requires="x14">
            <control shapeId="1162" r:id="rId140" name="Check Box 138">
              <controlPr defaultSize="0" autoFill="0" autoLine="0" autoPict="0">
                <anchor moveWithCells="1">
                  <from>
                    <xdr:col>17</xdr:col>
                    <xdr:colOff>222250</xdr:colOff>
                    <xdr:row>172</xdr:row>
                    <xdr:rowOff>38100</xdr:rowOff>
                  </from>
                  <to>
                    <xdr:col>17</xdr:col>
                    <xdr:colOff>539750</xdr:colOff>
                    <xdr:row>172</xdr:row>
                    <xdr:rowOff>374650</xdr:rowOff>
                  </to>
                </anchor>
              </controlPr>
            </control>
          </mc:Choice>
        </mc:AlternateContent>
        <mc:AlternateContent xmlns:mc="http://schemas.openxmlformats.org/markup-compatibility/2006">
          <mc:Choice Requires="x14">
            <control shapeId="1163" r:id="rId141" name="Check Box 139">
              <controlPr defaultSize="0" autoFill="0" autoLine="0" autoPict="0">
                <anchor moveWithCells="1">
                  <from>
                    <xdr:col>17</xdr:col>
                    <xdr:colOff>222250</xdr:colOff>
                    <xdr:row>173</xdr:row>
                    <xdr:rowOff>38100</xdr:rowOff>
                  </from>
                  <to>
                    <xdr:col>17</xdr:col>
                    <xdr:colOff>539750</xdr:colOff>
                    <xdr:row>173</xdr:row>
                    <xdr:rowOff>374650</xdr:rowOff>
                  </to>
                </anchor>
              </controlPr>
            </control>
          </mc:Choice>
        </mc:AlternateContent>
        <mc:AlternateContent xmlns:mc="http://schemas.openxmlformats.org/markup-compatibility/2006">
          <mc:Choice Requires="x14">
            <control shapeId="1164" r:id="rId142" name="Check Box 140">
              <controlPr defaultSize="0" autoFill="0" autoLine="0" autoPict="0">
                <anchor moveWithCells="1">
                  <from>
                    <xdr:col>17</xdr:col>
                    <xdr:colOff>222250</xdr:colOff>
                    <xdr:row>174</xdr:row>
                    <xdr:rowOff>38100</xdr:rowOff>
                  </from>
                  <to>
                    <xdr:col>17</xdr:col>
                    <xdr:colOff>539750</xdr:colOff>
                    <xdr:row>174</xdr:row>
                    <xdr:rowOff>374650</xdr:rowOff>
                  </to>
                </anchor>
              </controlPr>
            </control>
          </mc:Choice>
        </mc:AlternateContent>
        <mc:AlternateContent xmlns:mc="http://schemas.openxmlformats.org/markup-compatibility/2006">
          <mc:Choice Requires="x14">
            <control shapeId="1165" r:id="rId143" name="Check Box 141">
              <controlPr defaultSize="0" autoFill="0" autoLine="0" autoPict="0">
                <anchor moveWithCells="1">
                  <from>
                    <xdr:col>17</xdr:col>
                    <xdr:colOff>222250</xdr:colOff>
                    <xdr:row>175</xdr:row>
                    <xdr:rowOff>38100</xdr:rowOff>
                  </from>
                  <to>
                    <xdr:col>17</xdr:col>
                    <xdr:colOff>539750</xdr:colOff>
                    <xdr:row>175</xdr:row>
                    <xdr:rowOff>374650</xdr:rowOff>
                  </to>
                </anchor>
              </controlPr>
            </control>
          </mc:Choice>
        </mc:AlternateContent>
        <mc:AlternateContent xmlns:mc="http://schemas.openxmlformats.org/markup-compatibility/2006">
          <mc:Choice Requires="x14">
            <control shapeId="1166" r:id="rId144" name="Check Box 142">
              <controlPr defaultSize="0" autoFill="0" autoLine="0" autoPict="0">
                <anchor moveWithCells="1">
                  <from>
                    <xdr:col>17</xdr:col>
                    <xdr:colOff>222250</xdr:colOff>
                    <xdr:row>176</xdr:row>
                    <xdr:rowOff>38100</xdr:rowOff>
                  </from>
                  <to>
                    <xdr:col>17</xdr:col>
                    <xdr:colOff>539750</xdr:colOff>
                    <xdr:row>176</xdr:row>
                    <xdr:rowOff>374650</xdr:rowOff>
                  </to>
                </anchor>
              </controlPr>
            </control>
          </mc:Choice>
        </mc:AlternateContent>
        <mc:AlternateContent xmlns:mc="http://schemas.openxmlformats.org/markup-compatibility/2006">
          <mc:Choice Requires="x14">
            <control shapeId="1167" r:id="rId145" name="Check Box 143">
              <controlPr defaultSize="0" autoFill="0" autoLine="0" autoPict="0">
                <anchor moveWithCells="1">
                  <from>
                    <xdr:col>17</xdr:col>
                    <xdr:colOff>222250</xdr:colOff>
                    <xdr:row>177</xdr:row>
                    <xdr:rowOff>38100</xdr:rowOff>
                  </from>
                  <to>
                    <xdr:col>17</xdr:col>
                    <xdr:colOff>539750</xdr:colOff>
                    <xdr:row>177</xdr:row>
                    <xdr:rowOff>374650</xdr:rowOff>
                  </to>
                </anchor>
              </controlPr>
            </control>
          </mc:Choice>
        </mc:AlternateContent>
        <mc:AlternateContent xmlns:mc="http://schemas.openxmlformats.org/markup-compatibility/2006">
          <mc:Choice Requires="x14">
            <control shapeId="1168" r:id="rId146" name="Check Box 144">
              <controlPr defaultSize="0" autoFill="0" autoLine="0" autoPict="0">
                <anchor moveWithCells="1">
                  <from>
                    <xdr:col>17</xdr:col>
                    <xdr:colOff>222250</xdr:colOff>
                    <xdr:row>178</xdr:row>
                    <xdr:rowOff>38100</xdr:rowOff>
                  </from>
                  <to>
                    <xdr:col>17</xdr:col>
                    <xdr:colOff>539750</xdr:colOff>
                    <xdr:row>178</xdr:row>
                    <xdr:rowOff>374650</xdr:rowOff>
                  </to>
                </anchor>
              </controlPr>
            </control>
          </mc:Choice>
        </mc:AlternateContent>
        <mc:AlternateContent xmlns:mc="http://schemas.openxmlformats.org/markup-compatibility/2006">
          <mc:Choice Requires="x14">
            <control shapeId="1169" r:id="rId147" name="Check Box 145">
              <controlPr defaultSize="0" autoFill="0" autoLine="0" autoPict="0">
                <anchor moveWithCells="1">
                  <from>
                    <xdr:col>17</xdr:col>
                    <xdr:colOff>222250</xdr:colOff>
                    <xdr:row>179</xdr:row>
                    <xdr:rowOff>38100</xdr:rowOff>
                  </from>
                  <to>
                    <xdr:col>17</xdr:col>
                    <xdr:colOff>539750</xdr:colOff>
                    <xdr:row>179</xdr:row>
                    <xdr:rowOff>374650</xdr:rowOff>
                  </to>
                </anchor>
              </controlPr>
            </control>
          </mc:Choice>
        </mc:AlternateContent>
        <mc:AlternateContent xmlns:mc="http://schemas.openxmlformats.org/markup-compatibility/2006">
          <mc:Choice Requires="x14">
            <control shapeId="1170" r:id="rId148" name="Check Box 146">
              <controlPr defaultSize="0" autoFill="0" autoLine="0" autoPict="0">
                <anchor moveWithCells="1">
                  <from>
                    <xdr:col>17</xdr:col>
                    <xdr:colOff>222250</xdr:colOff>
                    <xdr:row>180</xdr:row>
                    <xdr:rowOff>38100</xdr:rowOff>
                  </from>
                  <to>
                    <xdr:col>17</xdr:col>
                    <xdr:colOff>539750</xdr:colOff>
                    <xdr:row>180</xdr:row>
                    <xdr:rowOff>374650</xdr:rowOff>
                  </to>
                </anchor>
              </controlPr>
            </control>
          </mc:Choice>
        </mc:AlternateContent>
        <mc:AlternateContent xmlns:mc="http://schemas.openxmlformats.org/markup-compatibility/2006">
          <mc:Choice Requires="x14">
            <control shapeId="1171" r:id="rId149" name="Check Box 147">
              <controlPr defaultSize="0" autoFill="0" autoLine="0" autoPict="0">
                <anchor moveWithCells="1">
                  <from>
                    <xdr:col>17</xdr:col>
                    <xdr:colOff>222250</xdr:colOff>
                    <xdr:row>181</xdr:row>
                    <xdr:rowOff>38100</xdr:rowOff>
                  </from>
                  <to>
                    <xdr:col>17</xdr:col>
                    <xdr:colOff>539750</xdr:colOff>
                    <xdr:row>181</xdr:row>
                    <xdr:rowOff>374650</xdr:rowOff>
                  </to>
                </anchor>
              </controlPr>
            </control>
          </mc:Choice>
        </mc:AlternateContent>
        <mc:AlternateContent xmlns:mc="http://schemas.openxmlformats.org/markup-compatibility/2006">
          <mc:Choice Requires="x14">
            <control shapeId="1172" r:id="rId150" name="Check Box 148">
              <controlPr defaultSize="0" autoFill="0" autoLine="0" autoPict="0">
                <anchor moveWithCells="1">
                  <from>
                    <xdr:col>17</xdr:col>
                    <xdr:colOff>222250</xdr:colOff>
                    <xdr:row>182</xdr:row>
                    <xdr:rowOff>38100</xdr:rowOff>
                  </from>
                  <to>
                    <xdr:col>17</xdr:col>
                    <xdr:colOff>539750</xdr:colOff>
                    <xdr:row>182</xdr:row>
                    <xdr:rowOff>374650</xdr:rowOff>
                  </to>
                </anchor>
              </controlPr>
            </control>
          </mc:Choice>
        </mc:AlternateContent>
        <mc:AlternateContent xmlns:mc="http://schemas.openxmlformats.org/markup-compatibility/2006">
          <mc:Choice Requires="x14">
            <control shapeId="1173" r:id="rId151" name="Check Box 149">
              <controlPr defaultSize="0" autoFill="0" autoLine="0" autoPict="0">
                <anchor moveWithCells="1">
                  <from>
                    <xdr:col>17</xdr:col>
                    <xdr:colOff>222250</xdr:colOff>
                    <xdr:row>183</xdr:row>
                    <xdr:rowOff>38100</xdr:rowOff>
                  </from>
                  <to>
                    <xdr:col>17</xdr:col>
                    <xdr:colOff>539750</xdr:colOff>
                    <xdr:row>183</xdr:row>
                    <xdr:rowOff>374650</xdr:rowOff>
                  </to>
                </anchor>
              </controlPr>
            </control>
          </mc:Choice>
        </mc:AlternateContent>
        <mc:AlternateContent xmlns:mc="http://schemas.openxmlformats.org/markup-compatibility/2006">
          <mc:Choice Requires="x14">
            <control shapeId="1174" r:id="rId152" name="Check Box 150">
              <controlPr defaultSize="0" autoFill="0" autoLine="0" autoPict="0">
                <anchor moveWithCells="1">
                  <from>
                    <xdr:col>17</xdr:col>
                    <xdr:colOff>222250</xdr:colOff>
                    <xdr:row>184</xdr:row>
                    <xdr:rowOff>38100</xdr:rowOff>
                  </from>
                  <to>
                    <xdr:col>17</xdr:col>
                    <xdr:colOff>539750</xdr:colOff>
                    <xdr:row>184</xdr:row>
                    <xdr:rowOff>374650</xdr:rowOff>
                  </to>
                </anchor>
              </controlPr>
            </control>
          </mc:Choice>
        </mc:AlternateContent>
        <mc:AlternateContent xmlns:mc="http://schemas.openxmlformats.org/markup-compatibility/2006">
          <mc:Choice Requires="x14">
            <control shapeId="1175" r:id="rId153" name="Check Box 151">
              <controlPr defaultSize="0" autoFill="0" autoLine="0" autoPict="0">
                <anchor moveWithCells="1">
                  <from>
                    <xdr:col>17</xdr:col>
                    <xdr:colOff>222250</xdr:colOff>
                    <xdr:row>185</xdr:row>
                    <xdr:rowOff>38100</xdr:rowOff>
                  </from>
                  <to>
                    <xdr:col>17</xdr:col>
                    <xdr:colOff>539750</xdr:colOff>
                    <xdr:row>185</xdr:row>
                    <xdr:rowOff>374650</xdr:rowOff>
                  </to>
                </anchor>
              </controlPr>
            </control>
          </mc:Choice>
        </mc:AlternateContent>
        <mc:AlternateContent xmlns:mc="http://schemas.openxmlformats.org/markup-compatibility/2006">
          <mc:Choice Requires="x14">
            <control shapeId="1176" r:id="rId154" name="Check Box 152">
              <controlPr defaultSize="0" autoFill="0" autoLine="0" autoPict="0">
                <anchor moveWithCells="1">
                  <from>
                    <xdr:col>17</xdr:col>
                    <xdr:colOff>222250</xdr:colOff>
                    <xdr:row>186</xdr:row>
                    <xdr:rowOff>38100</xdr:rowOff>
                  </from>
                  <to>
                    <xdr:col>17</xdr:col>
                    <xdr:colOff>539750</xdr:colOff>
                    <xdr:row>186</xdr:row>
                    <xdr:rowOff>374650</xdr:rowOff>
                  </to>
                </anchor>
              </controlPr>
            </control>
          </mc:Choice>
        </mc:AlternateContent>
        <mc:AlternateContent xmlns:mc="http://schemas.openxmlformats.org/markup-compatibility/2006">
          <mc:Choice Requires="x14">
            <control shapeId="1177" r:id="rId155" name="Check Box 153">
              <controlPr defaultSize="0" autoFill="0" autoLine="0" autoPict="0">
                <anchor moveWithCells="1">
                  <from>
                    <xdr:col>17</xdr:col>
                    <xdr:colOff>222250</xdr:colOff>
                    <xdr:row>187</xdr:row>
                    <xdr:rowOff>38100</xdr:rowOff>
                  </from>
                  <to>
                    <xdr:col>17</xdr:col>
                    <xdr:colOff>539750</xdr:colOff>
                    <xdr:row>187</xdr:row>
                    <xdr:rowOff>374650</xdr:rowOff>
                  </to>
                </anchor>
              </controlPr>
            </control>
          </mc:Choice>
        </mc:AlternateContent>
        <mc:AlternateContent xmlns:mc="http://schemas.openxmlformats.org/markup-compatibility/2006">
          <mc:Choice Requires="x14">
            <control shapeId="1178" r:id="rId156" name="Check Box 154">
              <controlPr defaultSize="0" autoFill="0" autoLine="0" autoPict="0">
                <anchor moveWithCells="1">
                  <from>
                    <xdr:col>17</xdr:col>
                    <xdr:colOff>222250</xdr:colOff>
                    <xdr:row>188</xdr:row>
                    <xdr:rowOff>38100</xdr:rowOff>
                  </from>
                  <to>
                    <xdr:col>17</xdr:col>
                    <xdr:colOff>539750</xdr:colOff>
                    <xdr:row>188</xdr:row>
                    <xdr:rowOff>374650</xdr:rowOff>
                  </to>
                </anchor>
              </controlPr>
            </control>
          </mc:Choice>
        </mc:AlternateContent>
        <mc:AlternateContent xmlns:mc="http://schemas.openxmlformats.org/markup-compatibility/2006">
          <mc:Choice Requires="x14">
            <control shapeId="1179" r:id="rId157" name="Check Box 155">
              <controlPr defaultSize="0" autoFill="0" autoLine="0" autoPict="0">
                <anchor moveWithCells="1">
                  <from>
                    <xdr:col>17</xdr:col>
                    <xdr:colOff>222250</xdr:colOff>
                    <xdr:row>189</xdr:row>
                    <xdr:rowOff>38100</xdr:rowOff>
                  </from>
                  <to>
                    <xdr:col>17</xdr:col>
                    <xdr:colOff>539750</xdr:colOff>
                    <xdr:row>189</xdr:row>
                    <xdr:rowOff>374650</xdr:rowOff>
                  </to>
                </anchor>
              </controlPr>
            </control>
          </mc:Choice>
        </mc:AlternateContent>
        <mc:AlternateContent xmlns:mc="http://schemas.openxmlformats.org/markup-compatibility/2006">
          <mc:Choice Requires="x14">
            <control shapeId="1180" r:id="rId158" name="Check Box 156">
              <controlPr defaultSize="0" autoFill="0" autoLine="0" autoPict="0">
                <anchor moveWithCells="1">
                  <from>
                    <xdr:col>17</xdr:col>
                    <xdr:colOff>222250</xdr:colOff>
                    <xdr:row>190</xdr:row>
                    <xdr:rowOff>38100</xdr:rowOff>
                  </from>
                  <to>
                    <xdr:col>17</xdr:col>
                    <xdr:colOff>539750</xdr:colOff>
                    <xdr:row>190</xdr:row>
                    <xdr:rowOff>374650</xdr:rowOff>
                  </to>
                </anchor>
              </controlPr>
            </control>
          </mc:Choice>
        </mc:AlternateContent>
        <mc:AlternateContent xmlns:mc="http://schemas.openxmlformats.org/markup-compatibility/2006">
          <mc:Choice Requires="x14">
            <control shapeId="1181" r:id="rId159" name="Check Box 157">
              <controlPr defaultSize="0" autoFill="0" autoLine="0" autoPict="0">
                <anchor moveWithCells="1">
                  <from>
                    <xdr:col>17</xdr:col>
                    <xdr:colOff>222250</xdr:colOff>
                    <xdr:row>191</xdr:row>
                    <xdr:rowOff>38100</xdr:rowOff>
                  </from>
                  <to>
                    <xdr:col>17</xdr:col>
                    <xdr:colOff>539750</xdr:colOff>
                    <xdr:row>191</xdr:row>
                    <xdr:rowOff>374650</xdr:rowOff>
                  </to>
                </anchor>
              </controlPr>
            </control>
          </mc:Choice>
        </mc:AlternateContent>
        <mc:AlternateContent xmlns:mc="http://schemas.openxmlformats.org/markup-compatibility/2006">
          <mc:Choice Requires="x14">
            <control shapeId="1182" r:id="rId160" name="Check Box 158">
              <controlPr defaultSize="0" autoFill="0" autoLine="0" autoPict="0">
                <anchor moveWithCells="1">
                  <from>
                    <xdr:col>17</xdr:col>
                    <xdr:colOff>222250</xdr:colOff>
                    <xdr:row>192</xdr:row>
                    <xdr:rowOff>38100</xdr:rowOff>
                  </from>
                  <to>
                    <xdr:col>17</xdr:col>
                    <xdr:colOff>539750</xdr:colOff>
                    <xdr:row>192</xdr:row>
                    <xdr:rowOff>374650</xdr:rowOff>
                  </to>
                </anchor>
              </controlPr>
            </control>
          </mc:Choice>
        </mc:AlternateContent>
        <mc:AlternateContent xmlns:mc="http://schemas.openxmlformats.org/markup-compatibility/2006">
          <mc:Choice Requires="x14">
            <control shapeId="1183" r:id="rId161" name="Check Box 159">
              <controlPr defaultSize="0" autoFill="0" autoLine="0" autoPict="0">
                <anchor moveWithCells="1">
                  <from>
                    <xdr:col>17</xdr:col>
                    <xdr:colOff>222250</xdr:colOff>
                    <xdr:row>193</xdr:row>
                    <xdr:rowOff>38100</xdr:rowOff>
                  </from>
                  <to>
                    <xdr:col>17</xdr:col>
                    <xdr:colOff>539750</xdr:colOff>
                    <xdr:row>193</xdr:row>
                    <xdr:rowOff>374650</xdr:rowOff>
                  </to>
                </anchor>
              </controlPr>
            </control>
          </mc:Choice>
        </mc:AlternateContent>
        <mc:AlternateContent xmlns:mc="http://schemas.openxmlformats.org/markup-compatibility/2006">
          <mc:Choice Requires="x14">
            <control shapeId="1184" r:id="rId162" name="Check Box 160">
              <controlPr defaultSize="0" autoFill="0" autoLine="0" autoPict="0">
                <anchor moveWithCells="1">
                  <from>
                    <xdr:col>17</xdr:col>
                    <xdr:colOff>222250</xdr:colOff>
                    <xdr:row>194</xdr:row>
                    <xdr:rowOff>38100</xdr:rowOff>
                  </from>
                  <to>
                    <xdr:col>17</xdr:col>
                    <xdr:colOff>539750</xdr:colOff>
                    <xdr:row>194</xdr:row>
                    <xdr:rowOff>374650</xdr:rowOff>
                  </to>
                </anchor>
              </controlPr>
            </control>
          </mc:Choice>
        </mc:AlternateContent>
        <mc:AlternateContent xmlns:mc="http://schemas.openxmlformats.org/markup-compatibility/2006">
          <mc:Choice Requires="x14">
            <control shapeId="1185" r:id="rId163" name="Check Box 161">
              <controlPr defaultSize="0" autoFill="0" autoLine="0" autoPict="0">
                <anchor moveWithCells="1">
                  <from>
                    <xdr:col>17</xdr:col>
                    <xdr:colOff>222250</xdr:colOff>
                    <xdr:row>195</xdr:row>
                    <xdr:rowOff>38100</xdr:rowOff>
                  </from>
                  <to>
                    <xdr:col>17</xdr:col>
                    <xdr:colOff>539750</xdr:colOff>
                    <xdr:row>195</xdr:row>
                    <xdr:rowOff>374650</xdr:rowOff>
                  </to>
                </anchor>
              </controlPr>
            </control>
          </mc:Choice>
        </mc:AlternateContent>
        <mc:AlternateContent xmlns:mc="http://schemas.openxmlformats.org/markup-compatibility/2006">
          <mc:Choice Requires="x14">
            <control shapeId="1186" r:id="rId164" name="Check Box 162">
              <controlPr defaultSize="0" autoFill="0" autoLine="0" autoPict="0">
                <anchor moveWithCells="1">
                  <from>
                    <xdr:col>17</xdr:col>
                    <xdr:colOff>222250</xdr:colOff>
                    <xdr:row>196</xdr:row>
                    <xdr:rowOff>38100</xdr:rowOff>
                  </from>
                  <to>
                    <xdr:col>17</xdr:col>
                    <xdr:colOff>539750</xdr:colOff>
                    <xdr:row>196</xdr:row>
                    <xdr:rowOff>374650</xdr:rowOff>
                  </to>
                </anchor>
              </controlPr>
            </control>
          </mc:Choice>
        </mc:AlternateContent>
        <mc:AlternateContent xmlns:mc="http://schemas.openxmlformats.org/markup-compatibility/2006">
          <mc:Choice Requires="x14">
            <control shapeId="1187" r:id="rId165" name="Check Box 163">
              <controlPr defaultSize="0" autoFill="0" autoLine="0" autoPict="0">
                <anchor moveWithCells="1">
                  <from>
                    <xdr:col>17</xdr:col>
                    <xdr:colOff>222250</xdr:colOff>
                    <xdr:row>197</xdr:row>
                    <xdr:rowOff>38100</xdr:rowOff>
                  </from>
                  <to>
                    <xdr:col>17</xdr:col>
                    <xdr:colOff>539750</xdr:colOff>
                    <xdr:row>197</xdr:row>
                    <xdr:rowOff>374650</xdr:rowOff>
                  </to>
                </anchor>
              </controlPr>
            </control>
          </mc:Choice>
        </mc:AlternateContent>
        <mc:AlternateContent xmlns:mc="http://schemas.openxmlformats.org/markup-compatibility/2006">
          <mc:Choice Requires="x14">
            <control shapeId="1188" r:id="rId166" name="Check Box 164">
              <controlPr defaultSize="0" autoFill="0" autoLine="0" autoPict="0">
                <anchor moveWithCells="1">
                  <from>
                    <xdr:col>17</xdr:col>
                    <xdr:colOff>222250</xdr:colOff>
                    <xdr:row>198</xdr:row>
                    <xdr:rowOff>38100</xdr:rowOff>
                  </from>
                  <to>
                    <xdr:col>17</xdr:col>
                    <xdr:colOff>539750</xdr:colOff>
                    <xdr:row>198</xdr:row>
                    <xdr:rowOff>374650</xdr:rowOff>
                  </to>
                </anchor>
              </controlPr>
            </control>
          </mc:Choice>
        </mc:AlternateContent>
        <mc:AlternateContent xmlns:mc="http://schemas.openxmlformats.org/markup-compatibility/2006">
          <mc:Choice Requires="x14">
            <control shapeId="1189" r:id="rId167" name="Check Box 165">
              <controlPr defaultSize="0" autoFill="0" autoLine="0" autoPict="0">
                <anchor moveWithCells="1">
                  <from>
                    <xdr:col>17</xdr:col>
                    <xdr:colOff>222250</xdr:colOff>
                    <xdr:row>199</xdr:row>
                    <xdr:rowOff>38100</xdr:rowOff>
                  </from>
                  <to>
                    <xdr:col>17</xdr:col>
                    <xdr:colOff>539750</xdr:colOff>
                    <xdr:row>199</xdr:row>
                    <xdr:rowOff>374650</xdr:rowOff>
                  </to>
                </anchor>
              </controlPr>
            </control>
          </mc:Choice>
        </mc:AlternateContent>
        <mc:AlternateContent xmlns:mc="http://schemas.openxmlformats.org/markup-compatibility/2006">
          <mc:Choice Requires="x14">
            <control shapeId="1190" r:id="rId168" name="Check Box 166">
              <controlPr defaultSize="0" autoFill="0" autoLine="0" autoPict="0">
                <anchor moveWithCells="1">
                  <from>
                    <xdr:col>17</xdr:col>
                    <xdr:colOff>222250</xdr:colOff>
                    <xdr:row>200</xdr:row>
                    <xdr:rowOff>38100</xdr:rowOff>
                  </from>
                  <to>
                    <xdr:col>17</xdr:col>
                    <xdr:colOff>539750</xdr:colOff>
                    <xdr:row>200</xdr:row>
                    <xdr:rowOff>374650</xdr:rowOff>
                  </to>
                </anchor>
              </controlPr>
            </control>
          </mc:Choice>
        </mc:AlternateContent>
        <mc:AlternateContent xmlns:mc="http://schemas.openxmlformats.org/markup-compatibility/2006">
          <mc:Choice Requires="x14">
            <control shapeId="1191" r:id="rId169" name="Check Box 167">
              <controlPr defaultSize="0" autoFill="0" autoLine="0" autoPict="0">
                <anchor moveWithCells="1">
                  <from>
                    <xdr:col>17</xdr:col>
                    <xdr:colOff>222250</xdr:colOff>
                    <xdr:row>201</xdr:row>
                    <xdr:rowOff>38100</xdr:rowOff>
                  </from>
                  <to>
                    <xdr:col>17</xdr:col>
                    <xdr:colOff>539750</xdr:colOff>
                    <xdr:row>201</xdr:row>
                    <xdr:rowOff>374650</xdr:rowOff>
                  </to>
                </anchor>
              </controlPr>
            </control>
          </mc:Choice>
        </mc:AlternateContent>
        <mc:AlternateContent xmlns:mc="http://schemas.openxmlformats.org/markup-compatibility/2006">
          <mc:Choice Requires="x14">
            <control shapeId="1192" r:id="rId170" name="Check Box 168">
              <controlPr defaultSize="0" autoFill="0" autoLine="0" autoPict="0">
                <anchor moveWithCells="1">
                  <from>
                    <xdr:col>17</xdr:col>
                    <xdr:colOff>222250</xdr:colOff>
                    <xdr:row>202</xdr:row>
                    <xdr:rowOff>38100</xdr:rowOff>
                  </from>
                  <to>
                    <xdr:col>17</xdr:col>
                    <xdr:colOff>539750</xdr:colOff>
                    <xdr:row>202</xdr:row>
                    <xdr:rowOff>374650</xdr:rowOff>
                  </to>
                </anchor>
              </controlPr>
            </control>
          </mc:Choice>
        </mc:AlternateContent>
        <mc:AlternateContent xmlns:mc="http://schemas.openxmlformats.org/markup-compatibility/2006">
          <mc:Choice Requires="x14">
            <control shapeId="1193" r:id="rId171" name="Check Box 169">
              <controlPr defaultSize="0" autoFill="0" autoLine="0" autoPict="0">
                <anchor moveWithCells="1">
                  <from>
                    <xdr:col>17</xdr:col>
                    <xdr:colOff>222250</xdr:colOff>
                    <xdr:row>203</xdr:row>
                    <xdr:rowOff>38100</xdr:rowOff>
                  </from>
                  <to>
                    <xdr:col>17</xdr:col>
                    <xdr:colOff>539750</xdr:colOff>
                    <xdr:row>203</xdr:row>
                    <xdr:rowOff>374650</xdr:rowOff>
                  </to>
                </anchor>
              </controlPr>
            </control>
          </mc:Choice>
        </mc:AlternateContent>
        <mc:AlternateContent xmlns:mc="http://schemas.openxmlformats.org/markup-compatibility/2006">
          <mc:Choice Requires="x14">
            <control shapeId="1194" r:id="rId172" name="Check Box 170">
              <controlPr defaultSize="0" autoFill="0" autoLine="0" autoPict="0">
                <anchor moveWithCells="1">
                  <from>
                    <xdr:col>17</xdr:col>
                    <xdr:colOff>222250</xdr:colOff>
                    <xdr:row>204</xdr:row>
                    <xdr:rowOff>38100</xdr:rowOff>
                  </from>
                  <to>
                    <xdr:col>17</xdr:col>
                    <xdr:colOff>539750</xdr:colOff>
                    <xdr:row>204</xdr:row>
                    <xdr:rowOff>374650</xdr:rowOff>
                  </to>
                </anchor>
              </controlPr>
            </control>
          </mc:Choice>
        </mc:AlternateContent>
        <mc:AlternateContent xmlns:mc="http://schemas.openxmlformats.org/markup-compatibility/2006">
          <mc:Choice Requires="x14">
            <control shapeId="1195" r:id="rId173" name="Check Box 171">
              <controlPr defaultSize="0" autoFill="0" autoLine="0" autoPict="0">
                <anchor moveWithCells="1">
                  <from>
                    <xdr:col>17</xdr:col>
                    <xdr:colOff>222250</xdr:colOff>
                    <xdr:row>205</xdr:row>
                    <xdr:rowOff>38100</xdr:rowOff>
                  </from>
                  <to>
                    <xdr:col>17</xdr:col>
                    <xdr:colOff>539750</xdr:colOff>
                    <xdr:row>205</xdr:row>
                    <xdr:rowOff>374650</xdr:rowOff>
                  </to>
                </anchor>
              </controlPr>
            </control>
          </mc:Choice>
        </mc:AlternateContent>
        <mc:AlternateContent xmlns:mc="http://schemas.openxmlformats.org/markup-compatibility/2006">
          <mc:Choice Requires="x14">
            <control shapeId="1196" r:id="rId174" name="Check Box 172">
              <controlPr defaultSize="0" autoFill="0" autoLine="0" autoPict="0">
                <anchor moveWithCells="1">
                  <from>
                    <xdr:col>17</xdr:col>
                    <xdr:colOff>222250</xdr:colOff>
                    <xdr:row>206</xdr:row>
                    <xdr:rowOff>38100</xdr:rowOff>
                  </from>
                  <to>
                    <xdr:col>17</xdr:col>
                    <xdr:colOff>539750</xdr:colOff>
                    <xdr:row>206</xdr:row>
                    <xdr:rowOff>374650</xdr:rowOff>
                  </to>
                </anchor>
              </controlPr>
            </control>
          </mc:Choice>
        </mc:AlternateContent>
        <mc:AlternateContent xmlns:mc="http://schemas.openxmlformats.org/markup-compatibility/2006">
          <mc:Choice Requires="x14">
            <control shapeId="1197" r:id="rId175" name="Check Box 173">
              <controlPr defaultSize="0" autoFill="0" autoLine="0" autoPict="0">
                <anchor moveWithCells="1">
                  <from>
                    <xdr:col>17</xdr:col>
                    <xdr:colOff>222250</xdr:colOff>
                    <xdr:row>207</xdr:row>
                    <xdr:rowOff>38100</xdr:rowOff>
                  </from>
                  <to>
                    <xdr:col>17</xdr:col>
                    <xdr:colOff>539750</xdr:colOff>
                    <xdr:row>207</xdr:row>
                    <xdr:rowOff>374650</xdr:rowOff>
                  </to>
                </anchor>
              </controlPr>
            </control>
          </mc:Choice>
        </mc:AlternateContent>
        <mc:AlternateContent xmlns:mc="http://schemas.openxmlformats.org/markup-compatibility/2006">
          <mc:Choice Requires="x14">
            <control shapeId="1198" r:id="rId176" name="Check Box 174">
              <controlPr defaultSize="0" autoFill="0" autoLine="0" autoPict="0">
                <anchor moveWithCells="1">
                  <from>
                    <xdr:col>17</xdr:col>
                    <xdr:colOff>222250</xdr:colOff>
                    <xdr:row>208</xdr:row>
                    <xdr:rowOff>38100</xdr:rowOff>
                  </from>
                  <to>
                    <xdr:col>17</xdr:col>
                    <xdr:colOff>539750</xdr:colOff>
                    <xdr:row>208</xdr:row>
                    <xdr:rowOff>374650</xdr:rowOff>
                  </to>
                </anchor>
              </controlPr>
            </control>
          </mc:Choice>
        </mc:AlternateContent>
        <mc:AlternateContent xmlns:mc="http://schemas.openxmlformats.org/markup-compatibility/2006">
          <mc:Choice Requires="x14">
            <control shapeId="1199" r:id="rId177" name="Check Box 175">
              <controlPr defaultSize="0" autoFill="0" autoLine="0" autoPict="0">
                <anchor moveWithCells="1">
                  <from>
                    <xdr:col>17</xdr:col>
                    <xdr:colOff>222250</xdr:colOff>
                    <xdr:row>209</xdr:row>
                    <xdr:rowOff>38100</xdr:rowOff>
                  </from>
                  <to>
                    <xdr:col>17</xdr:col>
                    <xdr:colOff>539750</xdr:colOff>
                    <xdr:row>209</xdr:row>
                    <xdr:rowOff>374650</xdr:rowOff>
                  </to>
                </anchor>
              </controlPr>
            </control>
          </mc:Choice>
        </mc:AlternateContent>
        <mc:AlternateContent xmlns:mc="http://schemas.openxmlformats.org/markup-compatibility/2006">
          <mc:Choice Requires="x14">
            <control shapeId="1200" r:id="rId178" name="Check Box 176">
              <controlPr defaultSize="0" autoFill="0" autoLine="0" autoPict="0">
                <anchor moveWithCells="1">
                  <from>
                    <xdr:col>17</xdr:col>
                    <xdr:colOff>222250</xdr:colOff>
                    <xdr:row>210</xdr:row>
                    <xdr:rowOff>38100</xdr:rowOff>
                  </from>
                  <to>
                    <xdr:col>17</xdr:col>
                    <xdr:colOff>539750</xdr:colOff>
                    <xdr:row>210</xdr:row>
                    <xdr:rowOff>374650</xdr:rowOff>
                  </to>
                </anchor>
              </controlPr>
            </control>
          </mc:Choice>
        </mc:AlternateContent>
        <mc:AlternateContent xmlns:mc="http://schemas.openxmlformats.org/markup-compatibility/2006">
          <mc:Choice Requires="x14">
            <control shapeId="1201" r:id="rId179" name="Check Box 177">
              <controlPr defaultSize="0" autoFill="0" autoLine="0" autoPict="0">
                <anchor moveWithCells="1">
                  <from>
                    <xdr:col>17</xdr:col>
                    <xdr:colOff>222250</xdr:colOff>
                    <xdr:row>211</xdr:row>
                    <xdr:rowOff>38100</xdr:rowOff>
                  </from>
                  <to>
                    <xdr:col>17</xdr:col>
                    <xdr:colOff>539750</xdr:colOff>
                    <xdr:row>211</xdr:row>
                    <xdr:rowOff>374650</xdr:rowOff>
                  </to>
                </anchor>
              </controlPr>
            </control>
          </mc:Choice>
        </mc:AlternateContent>
        <mc:AlternateContent xmlns:mc="http://schemas.openxmlformats.org/markup-compatibility/2006">
          <mc:Choice Requires="x14">
            <control shapeId="1202" r:id="rId180" name="Check Box 178">
              <controlPr defaultSize="0" autoFill="0" autoLine="0" autoPict="0">
                <anchor moveWithCells="1">
                  <from>
                    <xdr:col>17</xdr:col>
                    <xdr:colOff>222250</xdr:colOff>
                    <xdr:row>212</xdr:row>
                    <xdr:rowOff>38100</xdr:rowOff>
                  </from>
                  <to>
                    <xdr:col>17</xdr:col>
                    <xdr:colOff>539750</xdr:colOff>
                    <xdr:row>212</xdr:row>
                    <xdr:rowOff>374650</xdr:rowOff>
                  </to>
                </anchor>
              </controlPr>
            </control>
          </mc:Choice>
        </mc:AlternateContent>
        <mc:AlternateContent xmlns:mc="http://schemas.openxmlformats.org/markup-compatibility/2006">
          <mc:Choice Requires="x14">
            <control shapeId="1203" r:id="rId181" name="Check Box 179">
              <controlPr defaultSize="0" autoFill="0" autoLine="0" autoPict="0">
                <anchor moveWithCells="1">
                  <from>
                    <xdr:col>17</xdr:col>
                    <xdr:colOff>222250</xdr:colOff>
                    <xdr:row>213</xdr:row>
                    <xdr:rowOff>38100</xdr:rowOff>
                  </from>
                  <to>
                    <xdr:col>17</xdr:col>
                    <xdr:colOff>539750</xdr:colOff>
                    <xdr:row>213</xdr:row>
                    <xdr:rowOff>374650</xdr:rowOff>
                  </to>
                </anchor>
              </controlPr>
            </control>
          </mc:Choice>
        </mc:AlternateContent>
        <mc:AlternateContent xmlns:mc="http://schemas.openxmlformats.org/markup-compatibility/2006">
          <mc:Choice Requires="x14">
            <control shapeId="1204" r:id="rId182" name="Check Box 180">
              <controlPr defaultSize="0" autoFill="0" autoLine="0" autoPict="0">
                <anchor moveWithCells="1">
                  <from>
                    <xdr:col>17</xdr:col>
                    <xdr:colOff>222250</xdr:colOff>
                    <xdr:row>214</xdr:row>
                    <xdr:rowOff>38100</xdr:rowOff>
                  </from>
                  <to>
                    <xdr:col>17</xdr:col>
                    <xdr:colOff>539750</xdr:colOff>
                    <xdr:row>214</xdr:row>
                    <xdr:rowOff>374650</xdr:rowOff>
                  </to>
                </anchor>
              </controlPr>
            </control>
          </mc:Choice>
        </mc:AlternateContent>
        <mc:AlternateContent xmlns:mc="http://schemas.openxmlformats.org/markup-compatibility/2006">
          <mc:Choice Requires="x14">
            <control shapeId="1205" r:id="rId183" name="Check Box 181">
              <controlPr defaultSize="0" autoFill="0" autoLine="0" autoPict="0">
                <anchor moveWithCells="1">
                  <from>
                    <xdr:col>17</xdr:col>
                    <xdr:colOff>222250</xdr:colOff>
                    <xdr:row>215</xdr:row>
                    <xdr:rowOff>38100</xdr:rowOff>
                  </from>
                  <to>
                    <xdr:col>17</xdr:col>
                    <xdr:colOff>539750</xdr:colOff>
                    <xdr:row>215</xdr:row>
                    <xdr:rowOff>374650</xdr:rowOff>
                  </to>
                </anchor>
              </controlPr>
            </control>
          </mc:Choice>
        </mc:AlternateContent>
        <mc:AlternateContent xmlns:mc="http://schemas.openxmlformats.org/markup-compatibility/2006">
          <mc:Choice Requires="x14">
            <control shapeId="1206" r:id="rId184" name="Check Box 182">
              <controlPr defaultSize="0" autoFill="0" autoLine="0" autoPict="0">
                <anchor moveWithCells="1">
                  <from>
                    <xdr:col>17</xdr:col>
                    <xdr:colOff>222250</xdr:colOff>
                    <xdr:row>216</xdr:row>
                    <xdr:rowOff>38100</xdr:rowOff>
                  </from>
                  <to>
                    <xdr:col>17</xdr:col>
                    <xdr:colOff>539750</xdr:colOff>
                    <xdr:row>216</xdr:row>
                    <xdr:rowOff>374650</xdr:rowOff>
                  </to>
                </anchor>
              </controlPr>
            </control>
          </mc:Choice>
        </mc:AlternateContent>
        <mc:AlternateContent xmlns:mc="http://schemas.openxmlformats.org/markup-compatibility/2006">
          <mc:Choice Requires="x14">
            <control shapeId="1207" r:id="rId185" name="Check Box 183">
              <controlPr defaultSize="0" autoFill="0" autoLine="0" autoPict="0">
                <anchor moveWithCells="1">
                  <from>
                    <xdr:col>17</xdr:col>
                    <xdr:colOff>222250</xdr:colOff>
                    <xdr:row>217</xdr:row>
                    <xdr:rowOff>38100</xdr:rowOff>
                  </from>
                  <to>
                    <xdr:col>17</xdr:col>
                    <xdr:colOff>539750</xdr:colOff>
                    <xdr:row>217</xdr:row>
                    <xdr:rowOff>374650</xdr:rowOff>
                  </to>
                </anchor>
              </controlPr>
            </control>
          </mc:Choice>
        </mc:AlternateContent>
        <mc:AlternateContent xmlns:mc="http://schemas.openxmlformats.org/markup-compatibility/2006">
          <mc:Choice Requires="x14">
            <control shapeId="1208" r:id="rId186" name="Check Box 184">
              <controlPr defaultSize="0" autoFill="0" autoLine="0" autoPict="0">
                <anchor moveWithCells="1">
                  <from>
                    <xdr:col>17</xdr:col>
                    <xdr:colOff>222250</xdr:colOff>
                    <xdr:row>218</xdr:row>
                    <xdr:rowOff>38100</xdr:rowOff>
                  </from>
                  <to>
                    <xdr:col>17</xdr:col>
                    <xdr:colOff>539750</xdr:colOff>
                    <xdr:row>218</xdr:row>
                    <xdr:rowOff>374650</xdr:rowOff>
                  </to>
                </anchor>
              </controlPr>
            </control>
          </mc:Choice>
        </mc:AlternateContent>
        <mc:AlternateContent xmlns:mc="http://schemas.openxmlformats.org/markup-compatibility/2006">
          <mc:Choice Requires="x14">
            <control shapeId="1209" r:id="rId187" name="Check Box 185">
              <controlPr defaultSize="0" autoFill="0" autoLine="0" autoPict="0">
                <anchor moveWithCells="1">
                  <from>
                    <xdr:col>17</xdr:col>
                    <xdr:colOff>222250</xdr:colOff>
                    <xdr:row>219</xdr:row>
                    <xdr:rowOff>38100</xdr:rowOff>
                  </from>
                  <to>
                    <xdr:col>17</xdr:col>
                    <xdr:colOff>539750</xdr:colOff>
                    <xdr:row>219</xdr:row>
                    <xdr:rowOff>374650</xdr:rowOff>
                  </to>
                </anchor>
              </controlPr>
            </control>
          </mc:Choice>
        </mc:AlternateContent>
        <mc:AlternateContent xmlns:mc="http://schemas.openxmlformats.org/markup-compatibility/2006">
          <mc:Choice Requires="x14">
            <control shapeId="1210" r:id="rId188" name="Check Box 186">
              <controlPr defaultSize="0" autoFill="0" autoLine="0" autoPict="0">
                <anchor moveWithCells="1">
                  <from>
                    <xdr:col>17</xdr:col>
                    <xdr:colOff>222250</xdr:colOff>
                    <xdr:row>220</xdr:row>
                    <xdr:rowOff>38100</xdr:rowOff>
                  </from>
                  <to>
                    <xdr:col>17</xdr:col>
                    <xdr:colOff>539750</xdr:colOff>
                    <xdr:row>220</xdr:row>
                    <xdr:rowOff>374650</xdr:rowOff>
                  </to>
                </anchor>
              </controlPr>
            </control>
          </mc:Choice>
        </mc:AlternateContent>
        <mc:AlternateContent xmlns:mc="http://schemas.openxmlformats.org/markup-compatibility/2006">
          <mc:Choice Requires="x14">
            <control shapeId="1211" r:id="rId189" name="Check Box 187">
              <controlPr defaultSize="0" autoFill="0" autoLine="0" autoPict="0">
                <anchor moveWithCells="1">
                  <from>
                    <xdr:col>17</xdr:col>
                    <xdr:colOff>222250</xdr:colOff>
                    <xdr:row>221</xdr:row>
                    <xdr:rowOff>38100</xdr:rowOff>
                  </from>
                  <to>
                    <xdr:col>17</xdr:col>
                    <xdr:colOff>539750</xdr:colOff>
                    <xdr:row>221</xdr:row>
                    <xdr:rowOff>374650</xdr:rowOff>
                  </to>
                </anchor>
              </controlPr>
            </control>
          </mc:Choice>
        </mc:AlternateContent>
        <mc:AlternateContent xmlns:mc="http://schemas.openxmlformats.org/markup-compatibility/2006">
          <mc:Choice Requires="x14">
            <control shapeId="1212" r:id="rId190" name="Check Box 188">
              <controlPr defaultSize="0" autoFill="0" autoLine="0" autoPict="0">
                <anchor moveWithCells="1">
                  <from>
                    <xdr:col>17</xdr:col>
                    <xdr:colOff>222250</xdr:colOff>
                    <xdr:row>222</xdr:row>
                    <xdr:rowOff>38100</xdr:rowOff>
                  </from>
                  <to>
                    <xdr:col>17</xdr:col>
                    <xdr:colOff>539750</xdr:colOff>
                    <xdr:row>222</xdr:row>
                    <xdr:rowOff>374650</xdr:rowOff>
                  </to>
                </anchor>
              </controlPr>
            </control>
          </mc:Choice>
        </mc:AlternateContent>
        <mc:AlternateContent xmlns:mc="http://schemas.openxmlformats.org/markup-compatibility/2006">
          <mc:Choice Requires="x14">
            <control shapeId="1213" r:id="rId191" name="Check Box 189">
              <controlPr defaultSize="0" autoFill="0" autoLine="0" autoPict="0">
                <anchor moveWithCells="1">
                  <from>
                    <xdr:col>17</xdr:col>
                    <xdr:colOff>222250</xdr:colOff>
                    <xdr:row>223</xdr:row>
                    <xdr:rowOff>38100</xdr:rowOff>
                  </from>
                  <to>
                    <xdr:col>17</xdr:col>
                    <xdr:colOff>539750</xdr:colOff>
                    <xdr:row>223</xdr:row>
                    <xdr:rowOff>374650</xdr:rowOff>
                  </to>
                </anchor>
              </controlPr>
            </control>
          </mc:Choice>
        </mc:AlternateContent>
        <mc:AlternateContent xmlns:mc="http://schemas.openxmlformats.org/markup-compatibility/2006">
          <mc:Choice Requires="x14">
            <control shapeId="1214" r:id="rId192" name="Check Box 190">
              <controlPr defaultSize="0" autoFill="0" autoLine="0" autoPict="0">
                <anchor moveWithCells="1">
                  <from>
                    <xdr:col>17</xdr:col>
                    <xdr:colOff>222250</xdr:colOff>
                    <xdr:row>224</xdr:row>
                    <xdr:rowOff>38100</xdr:rowOff>
                  </from>
                  <to>
                    <xdr:col>17</xdr:col>
                    <xdr:colOff>539750</xdr:colOff>
                    <xdr:row>224</xdr:row>
                    <xdr:rowOff>374650</xdr:rowOff>
                  </to>
                </anchor>
              </controlPr>
            </control>
          </mc:Choice>
        </mc:AlternateContent>
        <mc:AlternateContent xmlns:mc="http://schemas.openxmlformats.org/markup-compatibility/2006">
          <mc:Choice Requires="x14">
            <control shapeId="1215" r:id="rId193" name="Check Box 191">
              <controlPr defaultSize="0" autoFill="0" autoLine="0" autoPict="0">
                <anchor moveWithCells="1">
                  <from>
                    <xdr:col>17</xdr:col>
                    <xdr:colOff>222250</xdr:colOff>
                    <xdr:row>225</xdr:row>
                    <xdr:rowOff>38100</xdr:rowOff>
                  </from>
                  <to>
                    <xdr:col>17</xdr:col>
                    <xdr:colOff>539750</xdr:colOff>
                    <xdr:row>225</xdr:row>
                    <xdr:rowOff>374650</xdr:rowOff>
                  </to>
                </anchor>
              </controlPr>
            </control>
          </mc:Choice>
        </mc:AlternateContent>
        <mc:AlternateContent xmlns:mc="http://schemas.openxmlformats.org/markup-compatibility/2006">
          <mc:Choice Requires="x14">
            <control shapeId="1216" r:id="rId194" name="Check Box 192">
              <controlPr defaultSize="0" autoFill="0" autoLine="0" autoPict="0">
                <anchor moveWithCells="1">
                  <from>
                    <xdr:col>17</xdr:col>
                    <xdr:colOff>222250</xdr:colOff>
                    <xdr:row>226</xdr:row>
                    <xdr:rowOff>38100</xdr:rowOff>
                  </from>
                  <to>
                    <xdr:col>17</xdr:col>
                    <xdr:colOff>539750</xdr:colOff>
                    <xdr:row>226</xdr:row>
                    <xdr:rowOff>374650</xdr:rowOff>
                  </to>
                </anchor>
              </controlPr>
            </control>
          </mc:Choice>
        </mc:AlternateContent>
        <mc:AlternateContent xmlns:mc="http://schemas.openxmlformats.org/markup-compatibility/2006">
          <mc:Choice Requires="x14">
            <control shapeId="1217" r:id="rId195" name="Check Box 193">
              <controlPr defaultSize="0" autoFill="0" autoLine="0" autoPict="0">
                <anchor moveWithCells="1">
                  <from>
                    <xdr:col>17</xdr:col>
                    <xdr:colOff>222250</xdr:colOff>
                    <xdr:row>227</xdr:row>
                    <xdr:rowOff>38100</xdr:rowOff>
                  </from>
                  <to>
                    <xdr:col>17</xdr:col>
                    <xdr:colOff>539750</xdr:colOff>
                    <xdr:row>227</xdr:row>
                    <xdr:rowOff>374650</xdr:rowOff>
                  </to>
                </anchor>
              </controlPr>
            </control>
          </mc:Choice>
        </mc:AlternateContent>
        <mc:AlternateContent xmlns:mc="http://schemas.openxmlformats.org/markup-compatibility/2006">
          <mc:Choice Requires="x14">
            <control shapeId="1218" r:id="rId196" name="Check Box 194">
              <controlPr defaultSize="0" autoFill="0" autoLine="0" autoPict="0">
                <anchor moveWithCells="1">
                  <from>
                    <xdr:col>17</xdr:col>
                    <xdr:colOff>222250</xdr:colOff>
                    <xdr:row>228</xdr:row>
                    <xdr:rowOff>38100</xdr:rowOff>
                  </from>
                  <to>
                    <xdr:col>17</xdr:col>
                    <xdr:colOff>539750</xdr:colOff>
                    <xdr:row>228</xdr:row>
                    <xdr:rowOff>374650</xdr:rowOff>
                  </to>
                </anchor>
              </controlPr>
            </control>
          </mc:Choice>
        </mc:AlternateContent>
        <mc:AlternateContent xmlns:mc="http://schemas.openxmlformats.org/markup-compatibility/2006">
          <mc:Choice Requires="x14">
            <control shapeId="1219" r:id="rId197" name="Check Box 195">
              <controlPr defaultSize="0" autoFill="0" autoLine="0" autoPict="0">
                <anchor moveWithCells="1">
                  <from>
                    <xdr:col>17</xdr:col>
                    <xdr:colOff>222250</xdr:colOff>
                    <xdr:row>229</xdr:row>
                    <xdr:rowOff>38100</xdr:rowOff>
                  </from>
                  <to>
                    <xdr:col>17</xdr:col>
                    <xdr:colOff>539750</xdr:colOff>
                    <xdr:row>229</xdr:row>
                    <xdr:rowOff>374650</xdr:rowOff>
                  </to>
                </anchor>
              </controlPr>
            </control>
          </mc:Choice>
        </mc:AlternateContent>
        <mc:AlternateContent xmlns:mc="http://schemas.openxmlformats.org/markup-compatibility/2006">
          <mc:Choice Requires="x14">
            <control shapeId="1220" r:id="rId198" name="Check Box 196">
              <controlPr defaultSize="0" autoFill="0" autoLine="0" autoPict="0">
                <anchor moveWithCells="1">
                  <from>
                    <xdr:col>17</xdr:col>
                    <xdr:colOff>222250</xdr:colOff>
                    <xdr:row>230</xdr:row>
                    <xdr:rowOff>38100</xdr:rowOff>
                  </from>
                  <to>
                    <xdr:col>17</xdr:col>
                    <xdr:colOff>539750</xdr:colOff>
                    <xdr:row>230</xdr:row>
                    <xdr:rowOff>374650</xdr:rowOff>
                  </to>
                </anchor>
              </controlPr>
            </control>
          </mc:Choice>
        </mc:AlternateContent>
        <mc:AlternateContent xmlns:mc="http://schemas.openxmlformats.org/markup-compatibility/2006">
          <mc:Choice Requires="x14">
            <control shapeId="1221" r:id="rId199" name="Check Box 197">
              <controlPr defaultSize="0" autoFill="0" autoLine="0" autoPict="0">
                <anchor moveWithCells="1">
                  <from>
                    <xdr:col>17</xdr:col>
                    <xdr:colOff>222250</xdr:colOff>
                    <xdr:row>231</xdr:row>
                    <xdr:rowOff>38100</xdr:rowOff>
                  </from>
                  <to>
                    <xdr:col>17</xdr:col>
                    <xdr:colOff>539750</xdr:colOff>
                    <xdr:row>231</xdr:row>
                    <xdr:rowOff>374650</xdr:rowOff>
                  </to>
                </anchor>
              </controlPr>
            </control>
          </mc:Choice>
        </mc:AlternateContent>
        <mc:AlternateContent xmlns:mc="http://schemas.openxmlformats.org/markup-compatibility/2006">
          <mc:Choice Requires="x14">
            <control shapeId="1222" r:id="rId200" name="Check Box 198">
              <controlPr defaultSize="0" autoFill="0" autoLine="0" autoPict="0">
                <anchor moveWithCells="1">
                  <from>
                    <xdr:col>17</xdr:col>
                    <xdr:colOff>222250</xdr:colOff>
                    <xdr:row>232</xdr:row>
                    <xdr:rowOff>38100</xdr:rowOff>
                  </from>
                  <to>
                    <xdr:col>17</xdr:col>
                    <xdr:colOff>539750</xdr:colOff>
                    <xdr:row>232</xdr:row>
                    <xdr:rowOff>374650</xdr:rowOff>
                  </to>
                </anchor>
              </controlPr>
            </control>
          </mc:Choice>
        </mc:AlternateContent>
        <mc:AlternateContent xmlns:mc="http://schemas.openxmlformats.org/markup-compatibility/2006">
          <mc:Choice Requires="x14">
            <control shapeId="1223" r:id="rId201" name="Check Box 199">
              <controlPr defaultSize="0" autoFill="0" autoLine="0" autoPict="0">
                <anchor moveWithCells="1">
                  <from>
                    <xdr:col>17</xdr:col>
                    <xdr:colOff>222250</xdr:colOff>
                    <xdr:row>233</xdr:row>
                    <xdr:rowOff>38100</xdr:rowOff>
                  </from>
                  <to>
                    <xdr:col>17</xdr:col>
                    <xdr:colOff>539750</xdr:colOff>
                    <xdr:row>233</xdr:row>
                    <xdr:rowOff>374650</xdr:rowOff>
                  </to>
                </anchor>
              </controlPr>
            </control>
          </mc:Choice>
        </mc:AlternateContent>
        <mc:AlternateContent xmlns:mc="http://schemas.openxmlformats.org/markup-compatibility/2006">
          <mc:Choice Requires="x14">
            <control shapeId="1224" r:id="rId202" name="Check Box 200">
              <controlPr defaultSize="0" autoFill="0" autoLine="0" autoPict="0">
                <anchor moveWithCells="1">
                  <from>
                    <xdr:col>17</xdr:col>
                    <xdr:colOff>222250</xdr:colOff>
                    <xdr:row>234</xdr:row>
                    <xdr:rowOff>38100</xdr:rowOff>
                  </from>
                  <to>
                    <xdr:col>17</xdr:col>
                    <xdr:colOff>539750</xdr:colOff>
                    <xdr:row>234</xdr:row>
                    <xdr:rowOff>374650</xdr:rowOff>
                  </to>
                </anchor>
              </controlPr>
            </control>
          </mc:Choice>
        </mc:AlternateContent>
        <mc:AlternateContent xmlns:mc="http://schemas.openxmlformats.org/markup-compatibility/2006">
          <mc:Choice Requires="x14">
            <control shapeId="1225" r:id="rId203" name="Check Box 201">
              <controlPr defaultSize="0" autoFill="0" autoLine="0" autoPict="0">
                <anchor moveWithCells="1">
                  <from>
                    <xdr:col>17</xdr:col>
                    <xdr:colOff>222250</xdr:colOff>
                    <xdr:row>235</xdr:row>
                    <xdr:rowOff>38100</xdr:rowOff>
                  </from>
                  <to>
                    <xdr:col>17</xdr:col>
                    <xdr:colOff>539750</xdr:colOff>
                    <xdr:row>235</xdr:row>
                    <xdr:rowOff>374650</xdr:rowOff>
                  </to>
                </anchor>
              </controlPr>
            </control>
          </mc:Choice>
        </mc:AlternateContent>
        <mc:AlternateContent xmlns:mc="http://schemas.openxmlformats.org/markup-compatibility/2006">
          <mc:Choice Requires="x14">
            <control shapeId="1226" r:id="rId204" name="Check Box 202">
              <controlPr defaultSize="0" autoFill="0" autoLine="0" autoPict="0">
                <anchor moveWithCells="1">
                  <from>
                    <xdr:col>17</xdr:col>
                    <xdr:colOff>222250</xdr:colOff>
                    <xdr:row>236</xdr:row>
                    <xdr:rowOff>38100</xdr:rowOff>
                  </from>
                  <to>
                    <xdr:col>17</xdr:col>
                    <xdr:colOff>539750</xdr:colOff>
                    <xdr:row>236</xdr:row>
                    <xdr:rowOff>374650</xdr:rowOff>
                  </to>
                </anchor>
              </controlPr>
            </control>
          </mc:Choice>
        </mc:AlternateContent>
        <mc:AlternateContent xmlns:mc="http://schemas.openxmlformats.org/markup-compatibility/2006">
          <mc:Choice Requires="x14">
            <control shapeId="1227" r:id="rId205" name="Check Box 203">
              <controlPr defaultSize="0" autoFill="0" autoLine="0" autoPict="0">
                <anchor moveWithCells="1">
                  <from>
                    <xdr:col>17</xdr:col>
                    <xdr:colOff>222250</xdr:colOff>
                    <xdr:row>237</xdr:row>
                    <xdr:rowOff>38100</xdr:rowOff>
                  </from>
                  <to>
                    <xdr:col>17</xdr:col>
                    <xdr:colOff>539750</xdr:colOff>
                    <xdr:row>237</xdr:row>
                    <xdr:rowOff>374650</xdr:rowOff>
                  </to>
                </anchor>
              </controlPr>
            </control>
          </mc:Choice>
        </mc:AlternateContent>
        <mc:AlternateContent xmlns:mc="http://schemas.openxmlformats.org/markup-compatibility/2006">
          <mc:Choice Requires="x14">
            <control shapeId="1228" r:id="rId206" name="Check Box 204">
              <controlPr defaultSize="0" autoFill="0" autoLine="0" autoPict="0">
                <anchor moveWithCells="1">
                  <from>
                    <xdr:col>17</xdr:col>
                    <xdr:colOff>222250</xdr:colOff>
                    <xdr:row>238</xdr:row>
                    <xdr:rowOff>38100</xdr:rowOff>
                  </from>
                  <to>
                    <xdr:col>17</xdr:col>
                    <xdr:colOff>539750</xdr:colOff>
                    <xdr:row>238</xdr:row>
                    <xdr:rowOff>374650</xdr:rowOff>
                  </to>
                </anchor>
              </controlPr>
            </control>
          </mc:Choice>
        </mc:AlternateContent>
        <mc:AlternateContent xmlns:mc="http://schemas.openxmlformats.org/markup-compatibility/2006">
          <mc:Choice Requires="x14">
            <control shapeId="1229" r:id="rId207" name="Check Box 205">
              <controlPr defaultSize="0" autoFill="0" autoLine="0" autoPict="0">
                <anchor moveWithCells="1">
                  <from>
                    <xdr:col>17</xdr:col>
                    <xdr:colOff>222250</xdr:colOff>
                    <xdr:row>239</xdr:row>
                    <xdr:rowOff>38100</xdr:rowOff>
                  </from>
                  <to>
                    <xdr:col>17</xdr:col>
                    <xdr:colOff>539750</xdr:colOff>
                    <xdr:row>239</xdr:row>
                    <xdr:rowOff>374650</xdr:rowOff>
                  </to>
                </anchor>
              </controlPr>
            </control>
          </mc:Choice>
        </mc:AlternateContent>
        <mc:AlternateContent xmlns:mc="http://schemas.openxmlformats.org/markup-compatibility/2006">
          <mc:Choice Requires="x14">
            <control shapeId="1230" r:id="rId208" name="Check Box 206">
              <controlPr defaultSize="0" autoFill="0" autoLine="0" autoPict="0">
                <anchor moveWithCells="1">
                  <from>
                    <xdr:col>17</xdr:col>
                    <xdr:colOff>222250</xdr:colOff>
                    <xdr:row>240</xdr:row>
                    <xdr:rowOff>38100</xdr:rowOff>
                  </from>
                  <to>
                    <xdr:col>17</xdr:col>
                    <xdr:colOff>539750</xdr:colOff>
                    <xdr:row>240</xdr:row>
                    <xdr:rowOff>374650</xdr:rowOff>
                  </to>
                </anchor>
              </controlPr>
            </control>
          </mc:Choice>
        </mc:AlternateContent>
        <mc:AlternateContent xmlns:mc="http://schemas.openxmlformats.org/markup-compatibility/2006">
          <mc:Choice Requires="x14">
            <control shapeId="1231" r:id="rId209" name="Check Box 207">
              <controlPr defaultSize="0" autoFill="0" autoLine="0" autoPict="0">
                <anchor moveWithCells="1">
                  <from>
                    <xdr:col>17</xdr:col>
                    <xdr:colOff>222250</xdr:colOff>
                    <xdr:row>241</xdr:row>
                    <xdr:rowOff>38100</xdr:rowOff>
                  </from>
                  <to>
                    <xdr:col>17</xdr:col>
                    <xdr:colOff>539750</xdr:colOff>
                    <xdr:row>241</xdr:row>
                    <xdr:rowOff>374650</xdr:rowOff>
                  </to>
                </anchor>
              </controlPr>
            </control>
          </mc:Choice>
        </mc:AlternateContent>
        <mc:AlternateContent xmlns:mc="http://schemas.openxmlformats.org/markup-compatibility/2006">
          <mc:Choice Requires="x14">
            <control shapeId="1232" r:id="rId210" name="Check Box 208">
              <controlPr defaultSize="0" autoFill="0" autoLine="0" autoPict="0">
                <anchor moveWithCells="1">
                  <from>
                    <xdr:col>17</xdr:col>
                    <xdr:colOff>222250</xdr:colOff>
                    <xdr:row>242</xdr:row>
                    <xdr:rowOff>38100</xdr:rowOff>
                  </from>
                  <to>
                    <xdr:col>17</xdr:col>
                    <xdr:colOff>539750</xdr:colOff>
                    <xdr:row>242</xdr:row>
                    <xdr:rowOff>374650</xdr:rowOff>
                  </to>
                </anchor>
              </controlPr>
            </control>
          </mc:Choice>
        </mc:AlternateContent>
        <mc:AlternateContent xmlns:mc="http://schemas.openxmlformats.org/markup-compatibility/2006">
          <mc:Choice Requires="x14">
            <control shapeId="1233" r:id="rId211" name="Check Box 209">
              <controlPr defaultSize="0" autoFill="0" autoLine="0" autoPict="0">
                <anchor moveWithCells="1">
                  <from>
                    <xdr:col>17</xdr:col>
                    <xdr:colOff>222250</xdr:colOff>
                    <xdr:row>243</xdr:row>
                    <xdr:rowOff>38100</xdr:rowOff>
                  </from>
                  <to>
                    <xdr:col>17</xdr:col>
                    <xdr:colOff>539750</xdr:colOff>
                    <xdr:row>243</xdr:row>
                    <xdr:rowOff>374650</xdr:rowOff>
                  </to>
                </anchor>
              </controlPr>
            </control>
          </mc:Choice>
        </mc:AlternateContent>
        <mc:AlternateContent xmlns:mc="http://schemas.openxmlformats.org/markup-compatibility/2006">
          <mc:Choice Requires="x14">
            <control shapeId="1234" r:id="rId212" name="Check Box 210">
              <controlPr defaultSize="0" autoFill="0" autoLine="0" autoPict="0">
                <anchor moveWithCells="1">
                  <from>
                    <xdr:col>17</xdr:col>
                    <xdr:colOff>222250</xdr:colOff>
                    <xdr:row>244</xdr:row>
                    <xdr:rowOff>38100</xdr:rowOff>
                  </from>
                  <to>
                    <xdr:col>17</xdr:col>
                    <xdr:colOff>539750</xdr:colOff>
                    <xdr:row>244</xdr:row>
                    <xdr:rowOff>374650</xdr:rowOff>
                  </to>
                </anchor>
              </controlPr>
            </control>
          </mc:Choice>
        </mc:AlternateContent>
        <mc:AlternateContent xmlns:mc="http://schemas.openxmlformats.org/markup-compatibility/2006">
          <mc:Choice Requires="x14">
            <control shapeId="1235" r:id="rId213" name="Check Box 211">
              <controlPr defaultSize="0" autoFill="0" autoLine="0" autoPict="0">
                <anchor moveWithCells="1">
                  <from>
                    <xdr:col>17</xdr:col>
                    <xdr:colOff>222250</xdr:colOff>
                    <xdr:row>245</xdr:row>
                    <xdr:rowOff>38100</xdr:rowOff>
                  </from>
                  <to>
                    <xdr:col>17</xdr:col>
                    <xdr:colOff>539750</xdr:colOff>
                    <xdr:row>245</xdr:row>
                    <xdr:rowOff>374650</xdr:rowOff>
                  </to>
                </anchor>
              </controlPr>
            </control>
          </mc:Choice>
        </mc:AlternateContent>
        <mc:AlternateContent xmlns:mc="http://schemas.openxmlformats.org/markup-compatibility/2006">
          <mc:Choice Requires="x14">
            <control shapeId="1236" r:id="rId214" name="Check Box 212">
              <controlPr defaultSize="0" autoFill="0" autoLine="0" autoPict="0">
                <anchor moveWithCells="1">
                  <from>
                    <xdr:col>17</xdr:col>
                    <xdr:colOff>222250</xdr:colOff>
                    <xdr:row>246</xdr:row>
                    <xdr:rowOff>38100</xdr:rowOff>
                  </from>
                  <to>
                    <xdr:col>17</xdr:col>
                    <xdr:colOff>539750</xdr:colOff>
                    <xdr:row>246</xdr:row>
                    <xdr:rowOff>374650</xdr:rowOff>
                  </to>
                </anchor>
              </controlPr>
            </control>
          </mc:Choice>
        </mc:AlternateContent>
        <mc:AlternateContent xmlns:mc="http://schemas.openxmlformats.org/markup-compatibility/2006">
          <mc:Choice Requires="x14">
            <control shapeId="1237" r:id="rId215" name="Check Box 213">
              <controlPr defaultSize="0" autoFill="0" autoLine="0" autoPict="0">
                <anchor moveWithCells="1">
                  <from>
                    <xdr:col>17</xdr:col>
                    <xdr:colOff>222250</xdr:colOff>
                    <xdr:row>247</xdr:row>
                    <xdr:rowOff>38100</xdr:rowOff>
                  </from>
                  <to>
                    <xdr:col>17</xdr:col>
                    <xdr:colOff>539750</xdr:colOff>
                    <xdr:row>247</xdr:row>
                    <xdr:rowOff>374650</xdr:rowOff>
                  </to>
                </anchor>
              </controlPr>
            </control>
          </mc:Choice>
        </mc:AlternateContent>
        <mc:AlternateContent xmlns:mc="http://schemas.openxmlformats.org/markup-compatibility/2006">
          <mc:Choice Requires="x14">
            <control shapeId="1238" r:id="rId216" name="Check Box 214">
              <controlPr defaultSize="0" autoFill="0" autoLine="0" autoPict="0">
                <anchor moveWithCells="1">
                  <from>
                    <xdr:col>17</xdr:col>
                    <xdr:colOff>222250</xdr:colOff>
                    <xdr:row>248</xdr:row>
                    <xdr:rowOff>38100</xdr:rowOff>
                  </from>
                  <to>
                    <xdr:col>17</xdr:col>
                    <xdr:colOff>539750</xdr:colOff>
                    <xdr:row>248</xdr:row>
                    <xdr:rowOff>374650</xdr:rowOff>
                  </to>
                </anchor>
              </controlPr>
            </control>
          </mc:Choice>
        </mc:AlternateContent>
        <mc:AlternateContent xmlns:mc="http://schemas.openxmlformats.org/markup-compatibility/2006">
          <mc:Choice Requires="x14">
            <control shapeId="1239" r:id="rId217" name="Check Box 215">
              <controlPr defaultSize="0" autoFill="0" autoLine="0" autoPict="0">
                <anchor moveWithCells="1">
                  <from>
                    <xdr:col>17</xdr:col>
                    <xdr:colOff>222250</xdr:colOff>
                    <xdr:row>249</xdr:row>
                    <xdr:rowOff>38100</xdr:rowOff>
                  </from>
                  <to>
                    <xdr:col>17</xdr:col>
                    <xdr:colOff>539750</xdr:colOff>
                    <xdr:row>249</xdr:row>
                    <xdr:rowOff>374650</xdr:rowOff>
                  </to>
                </anchor>
              </controlPr>
            </control>
          </mc:Choice>
        </mc:AlternateContent>
        <mc:AlternateContent xmlns:mc="http://schemas.openxmlformats.org/markup-compatibility/2006">
          <mc:Choice Requires="x14">
            <control shapeId="1240" r:id="rId218" name="Check Box 216">
              <controlPr defaultSize="0" autoFill="0" autoLine="0" autoPict="0">
                <anchor moveWithCells="1">
                  <from>
                    <xdr:col>17</xdr:col>
                    <xdr:colOff>222250</xdr:colOff>
                    <xdr:row>250</xdr:row>
                    <xdr:rowOff>38100</xdr:rowOff>
                  </from>
                  <to>
                    <xdr:col>17</xdr:col>
                    <xdr:colOff>539750</xdr:colOff>
                    <xdr:row>250</xdr:row>
                    <xdr:rowOff>374650</xdr:rowOff>
                  </to>
                </anchor>
              </controlPr>
            </control>
          </mc:Choice>
        </mc:AlternateContent>
        <mc:AlternateContent xmlns:mc="http://schemas.openxmlformats.org/markup-compatibility/2006">
          <mc:Choice Requires="x14">
            <control shapeId="1241" r:id="rId219" name="Check Box 217">
              <controlPr defaultSize="0" autoFill="0" autoLine="0" autoPict="0">
                <anchor moveWithCells="1">
                  <from>
                    <xdr:col>17</xdr:col>
                    <xdr:colOff>222250</xdr:colOff>
                    <xdr:row>251</xdr:row>
                    <xdr:rowOff>38100</xdr:rowOff>
                  </from>
                  <to>
                    <xdr:col>17</xdr:col>
                    <xdr:colOff>539750</xdr:colOff>
                    <xdr:row>251</xdr:row>
                    <xdr:rowOff>374650</xdr:rowOff>
                  </to>
                </anchor>
              </controlPr>
            </control>
          </mc:Choice>
        </mc:AlternateContent>
        <mc:AlternateContent xmlns:mc="http://schemas.openxmlformats.org/markup-compatibility/2006">
          <mc:Choice Requires="x14">
            <control shapeId="1242" r:id="rId220" name="Check Box 218">
              <controlPr defaultSize="0" autoFill="0" autoLine="0" autoPict="0">
                <anchor moveWithCells="1">
                  <from>
                    <xdr:col>17</xdr:col>
                    <xdr:colOff>222250</xdr:colOff>
                    <xdr:row>252</xdr:row>
                    <xdr:rowOff>38100</xdr:rowOff>
                  </from>
                  <to>
                    <xdr:col>17</xdr:col>
                    <xdr:colOff>539750</xdr:colOff>
                    <xdr:row>252</xdr:row>
                    <xdr:rowOff>374650</xdr:rowOff>
                  </to>
                </anchor>
              </controlPr>
            </control>
          </mc:Choice>
        </mc:AlternateContent>
        <mc:AlternateContent xmlns:mc="http://schemas.openxmlformats.org/markup-compatibility/2006">
          <mc:Choice Requires="x14">
            <control shapeId="1243" r:id="rId221" name="Check Box 219">
              <controlPr defaultSize="0" autoFill="0" autoLine="0" autoPict="0">
                <anchor moveWithCells="1">
                  <from>
                    <xdr:col>17</xdr:col>
                    <xdr:colOff>222250</xdr:colOff>
                    <xdr:row>253</xdr:row>
                    <xdr:rowOff>38100</xdr:rowOff>
                  </from>
                  <to>
                    <xdr:col>17</xdr:col>
                    <xdr:colOff>539750</xdr:colOff>
                    <xdr:row>253</xdr:row>
                    <xdr:rowOff>374650</xdr:rowOff>
                  </to>
                </anchor>
              </controlPr>
            </control>
          </mc:Choice>
        </mc:AlternateContent>
        <mc:AlternateContent xmlns:mc="http://schemas.openxmlformats.org/markup-compatibility/2006">
          <mc:Choice Requires="x14">
            <control shapeId="1244" r:id="rId222" name="Check Box 220">
              <controlPr defaultSize="0" autoFill="0" autoLine="0" autoPict="0">
                <anchor moveWithCells="1">
                  <from>
                    <xdr:col>17</xdr:col>
                    <xdr:colOff>222250</xdr:colOff>
                    <xdr:row>254</xdr:row>
                    <xdr:rowOff>38100</xdr:rowOff>
                  </from>
                  <to>
                    <xdr:col>17</xdr:col>
                    <xdr:colOff>539750</xdr:colOff>
                    <xdr:row>254</xdr:row>
                    <xdr:rowOff>374650</xdr:rowOff>
                  </to>
                </anchor>
              </controlPr>
            </control>
          </mc:Choice>
        </mc:AlternateContent>
        <mc:AlternateContent xmlns:mc="http://schemas.openxmlformats.org/markup-compatibility/2006">
          <mc:Choice Requires="x14">
            <control shapeId="1245" r:id="rId223" name="Check Box 221">
              <controlPr defaultSize="0" autoFill="0" autoLine="0" autoPict="0">
                <anchor moveWithCells="1">
                  <from>
                    <xdr:col>17</xdr:col>
                    <xdr:colOff>222250</xdr:colOff>
                    <xdr:row>255</xdr:row>
                    <xdr:rowOff>38100</xdr:rowOff>
                  </from>
                  <to>
                    <xdr:col>17</xdr:col>
                    <xdr:colOff>539750</xdr:colOff>
                    <xdr:row>255</xdr:row>
                    <xdr:rowOff>374650</xdr:rowOff>
                  </to>
                </anchor>
              </controlPr>
            </control>
          </mc:Choice>
        </mc:AlternateContent>
        <mc:AlternateContent xmlns:mc="http://schemas.openxmlformats.org/markup-compatibility/2006">
          <mc:Choice Requires="x14">
            <control shapeId="1246" r:id="rId224" name="Check Box 222">
              <controlPr defaultSize="0" autoFill="0" autoLine="0" autoPict="0">
                <anchor moveWithCells="1">
                  <from>
                    <xdr:col>17</xdr:col>
                    <xdr:colOff>222250</xdr:colOff>
                    <xdr:row>256</xdr:row>
                    <xdr:rowOff>38100</xdr:rowOff>
                  </from>
                  <to>
                    <xdr:col>17</xdr:col>
                    <xdr:colOff>539750</xdr:colOff>
                    <xdr:row>256</xdr:row>
                    <xdr:rowOff>374650</xdr:rowOff>
                  </to>
                </anchor>
              </controlPr>
            </control>
          </mc:Choice>
        </mc:AlternateContent>
        <mc:AlternateContent xmlns:mc="http://schemas.openxmlformats.org/markup-compatibility/2006">
          <mc:Choice Requires="x14">
            <control shapeId="1247" r:id="rId225" name="Check Box 223">
              <controlPr defaultSize="0" autoFill="0" autoLine="0" autoPict="0">
                <anchor moveWithCells="1">
                  <from>
                    <xdr:col>17</xdr:col>
                    <xdr:colOff>222250</xdr:colOff>
                    <xdr:row>257</xdr:row>
                    <xdr:rowOff>38100</xdr:rowOff>
                  </from>
                  <to>
                    <xdr:col>17</xdr:col>
                    <xdr:colOff>539750</xdr:colOff>
                    <xdr:row>257</xdr:row>
                    <xdr:rowOff>374650</xdr:rowOff>
                  </to>
                </anchor>
              </controlPr>
            </control>
          </mc:Choice>
        </mc:AlternateContent>
        <mc:AlternateContent xmlns:mc="http://schemas.openxmlformats.org/markup-compatibility/2006">
          <mc:Choice Requires="x14">
            <control shapeId="1248" r:id="rId226" name="Check Box 224">
              <controlPr defaultSize="0" autoFill="0" autoLine="0" autoPict="0">
                <anchor moveWithCells="1">
                  <from>
                    <xdr:col>17</xdr:col>
                    <xdr:colOff>222250</xdr:colOff>
                    <xdr:row>258</xdr:row>
                    <xdr:rowOff>38100</xdr:rowOff>
                  </from>
                  <to>
                    <xdr:col>17</xdr:col>
                    <xdr:colOff>539750</xdr:colOff>
                    <xdr:row>258</xdr:row>
                    <xdr:rowOff>374650</xdr:rowOff>
                  </to>
                </anchor>
              </controlPr>
            </control>
          </mc:Choice>
        </mc:AlternateContent>
        <mc:AlternateContent xmlns:mc="http://schemas.openxmlformats.org/markup-compatibility/2006">
          <mc:Choice Requires="x14">
            <control shapeId="1249" r:id="rId227" name="Check Box 225">
              <controlPr defaultSize="0" autoFill="0" autoLine="0" autoPict="0">
                <anchor moveWithCells="1">
                  <from>
                    <xdr:col>17</xdr:col>
                    <xdr:colOff>222250</xdr:colOff>
                    <xdr:row>259</xdr:row>
                    <xdr:rowOff>38100</xdr:rowOff>
                  </from>
                  <to>
                    <xdr:col>17</xdr:col>
                    <xdr:colOff>539750</xdr:colOff>
                    <xdr:row>259</xdr:row>
                    <xdr:rowOff>374650</xdr:rowOff>
                  </to>
                </anchor>
              </controlPr>
            </control>
          </mc:Choice>
        </mc:AlternateContent>
        <mc:AlternateContent xmlns:mc="http://schemas.openxmlformats.org/markup-compatibility/2006">
          <mc:Choice Requires="x14">
            <control shapeId="1250" r:id="rId228" name="Check Box 226">
              <controlPr defaultSize="0" autoFill="0" autoLine="0" autoPict="0">
                <anchor moveWithCells="1">
                  <from>
                    <xdr:col>17</xdr:col>
                    <xdr:colOff>222250</xdr:colOff>
                    <xdr:row>260</xdr:row>
                    <xdr:rowOff>38100</xdr:rowOff>
                  </from>
                  <to>
                    <xdr:col>17</xdr:col>
                    <xdr:colOff>539750</xdr:colOff>
                    <xdr:row>260</xdr:row>
                    <xdr:rowOff>374650</xdr:rowOff>
                  </to>
                </anchor>
              </controlPr>
            </control>
          </mc:Choice>
        </mc:AlternateContent>
        <mc:AlternateContent xmlns:mc="http://schemas.openxmlformats.org/markup-compatibility/2006">
          <mc:Choice Requires="x14">
            <control shapeId="1251" r:id="rId229" name="Check Box 227">
              <controlPr defaultSize="0" autoFill="0" autoLine="0" autoPict="0">
                <anchor moveWithCells="1">
                  <from>
                    <xdr:col>17</xdr:col>
                    <xdr:colOff>222250</xdr:colOff>
                    <xdr:row>261</xdr:row>
                    <xdr:rowOff>38100</xdr:rowOff>
                  </from>
                  <to>
                    <xdr:col>17</xdr:col>
                    <xdr:colOff>539750</xdr:colOff>
                    <xdr:row>261</xdr:row>
                    <xdr:rowOff>374650</xdr:rowOff>
                  </to>
                </anchor>
              </controlPr>
            </control>
          </mc:Choice>
        </mc:AlternateContent>
        <mc:AlternateContent xmlns:mc="http://schemas.openxmlformats.org/markup-compatibility/2006">
          <mc:Choice Requires="x14">
            <control shapeId="1252" r:id="rId230" name="Check Box 228">
              <controlPr defaultSize="0" autoFill="0" autoLine="0" autoPict="0">
                <anchor moveWithCells="1">
                  <from>
                    <xdr:col>17</xdr:col>
                    <xdr:colOff>222250</xdr:colOff>
                    <xdr:row>262</xdr:row>
                    <xdr:rowOff>38100</xdr:rowOff>
                  </from>
                  <to>
                    <xdr:col>17</xdr:col>
                    <xdr:colOff>539750</xdr:colOff>
                    <xdr:row>262</xdr:row>
                    <xdr:rowOff>374650</xdr:rowOff>
                  </to>
                </anchor>
              </controlPr>
            </control>
          </mc:Choice>
        </mc:AlternateContent>
        <mc:AlternateContent xmlns:mc="http://schemas.openxmlformats.org/markup-compatibility/2006">
          <mc:Choice Requires="x14">
            <control shapeId="1253" r:id="rId231" name="Check Box 229">
              <controlPr defaultSize="0" autoFill="0" autoLine="0" autoPict="0">
                <anchor moveWithCells="1">
                  <from>
                    <xdr:col>17</xdr:col>
                    <xdr:colOff>222250</xdr:colOff>
                    <xdr:row>263</xdr:row>
                    <xdr:rowOff>38100</xdr:rowOff>
                  </from>
                  <to>
                    <xdr:col>17</xdr:col>
                    <xdr:colOff>539750</xdr:colOff>
                    <xdr:row>263</xdr:row>
                    <xdr:rowOff>374650</xdr:rowOff>
                  </to>
                </anchor>
              </controlPr>
            </control>
          </mc:Choice>
        </mc:AlternateContent>
        <mc:AlternateContent xmlns:mc="http://schemas.openxmlformats.org/markup-compatibility/2006">
          <mc:Choice Requires="x14">
            <control shapeId="1254" r:id="rId232" name="Check Box 230">
              <controlPr defaultSize="0" autoFill="0" autoLine="0" autoPict="0">
                <anchor moveWithCells="1">
                  <from>
                    <xdr:col>17</xdr:col>
                    <xdr:colOff>222250</xdr:colOff>
                    <xdr:row>264</xdr:row>
                    <xdr:rowOff>38100</xdr:rowOff>
                  </from>
                  <to>
                    <xdr:col>17</xdr:col>
                    <xdr:colOff>539750</xdr:colOff>
                    <xdr:row>264</xdr:row>
                    <xdr:rowOff>374650</xdr:rowOff>
                  </to>
                </anchor>
              </controlPr>
            </control>
          </mc:Choice>
        </mc:AlternateContent>
        <mc:AlternateContent xmlns:mc="http://schemas.openxmlformats.org/markup-compatibility/2006">
          <mc:Choice Requires="x14">
            <control shapeId="1255" r:id="rId233" name="Check Box 231">
              <controlPr defaultSize="0" autoFill="0" autoLine="0" autoPict="0">
                <anchor moveWithCells="1">
                  <from>
                    <xdr:col>17</xdr:col>
                    <xdr:colOff>222250</xdr:colOff>
                    <xdr:row>265</xdr:row>
                    <xdr:rowOff>38100</xdr:rowOff>
                  </from>
                  <to>
                    <xdr:col>17</xdr:col>
                    <xdr:colOff>539750</xdr:colOff>
                    <xdr:row>265</xdr:row>
                    <xdr:rowOff>374650</xdr:rowOff>
                  </to>
                </anchor>
              </controlPr>
            </control>
          </mc:Choice>
        </mc:AlternateContent>
        <mc:AlternateContent xmlns:mc="http://schemas.openxmlformats.org/markup-compatibility/2006">
          <mc:Choice Requires="x14">
            <control shapeId="1256" r:id="rId234" name="Check Box 232">
              <controlPr defaultSize="0" autoFill="0" autoLine="0" autoPict="0">
                <anchor moveWithCells="1">
                  <from>
                    <xdr:col>17</xdr:col>
                    <xdr:colOff>222250</xdr:colOff>
                    <xdr:row>266</xdr:row>
                    <xdr:rowOff>38100</xdr:rowOff>
                  </from>
                  <to>
                    <xdr:col>17</xdr:col>
                    <xdr:colOff>539750</xdr:colOff>
                    <xdr:row>266</xdr:row>
                    <xdr:rowOff>374650</xdr:rowOff>
                  </to>
                </anchor>
              </controlPr>
            </control>
          </mc:Choice>
        </mc:AlternateContent>
        <mc:AlternateContent xmlns:mc="http://schemas.openxmlformats.org/markup-compatibility/2006">
          <mc:Choice Requires="x14">
            <control shapeId="1257" r:id="rId235" name="Check Box 233">
              <controlPr defaultSize="0" autoFill="0" autoLine="0" autoPict="0">
                <anchor moveWithCells="1">
                  <from>
                    <xdr:col>17</xdr:col>
                    <xdr:colOff>222250</xdr:colOff>
                    <xdr:row>267</xdr:row>
                    <xdr:rowOff>38100</xdr:rowOff>
                  </from>
                  <to>
                    <xdr:col>17</xdr:col>
                    <xdr:colOff>539750</xdr:colOff>
                    <xdr:row>267</xdr:row>
                    <xdr:rowOff>374650</xdr:rowOff>
                  </to>
                </anchor>
              </controlPr>
            </control>
          </mc:Choice>
        </mc:AlternateContent>
        <mc:AlternateContent xmlns:mc="http://schemas.openxmlformats.org/markup-compatibility/2006">
          <mc:Choice Requires="x14">
            <control shapeId="1258" r:id="rId236" name="Check Box 234">
              <controlPr defaultSize="0" autoFill="0" autoLine="0" autoPict="0">
                <anchor moveWithCells="1">
                  <from>
                    <xdr:col>17</xdr:col>
                    <xdr:colOff>222250</xdr:colOff>
                    <xdr:row>268</xdr:row>
                    <xdr:rowOff>38100</xdr:rowOff>
                  </from>
                  <to>
                    <xdr:col>17</xdr:col>
                    <xdr:colOff>539750</xdr:colOff>
                    <xdr:row>268</xdr:row>
                    <xdr:rowOff>374650</xdr:rowOff>
                  </to>
                </anchor>
              </controlPr>
            </control>
          </mc:Choice>
        </mc:AlternateContent>
        <mc:AlternateContent xmlns:mc="http://schemas.openxmlformats.org/markup-compatibility/2006">
          <mc:Choice Requires="x14">
            <control shapeId="1259" r:id="rId237" name="Check Box 235">
              <controlPr defaultSize="0" autoFill="0" autoLine="0" autoPict="0">
                <anchor moveWithCells="1">
                  <from>
                    <xdr:col>17</xdr:col>
                    <xdr:colOff>222250</xdr:colOff>
                    <xdr:row>269</xdr:row>
                    <xdr:rowOff>38100</xdr:rowOff>
                  </from>
                  <to>
                    <xdr:col>17</xdr:col>
                    <xdr:colOff>539750</xdr:colOff>
                    <xdr:row>269</xdr:row>
                    <xdr:rowOff>374650</xdr:rowOff>
                  </to>
                </anchor>
              </controlPr>
            </control>
          </mc:Choice>
        </mc:AlternateContent>
        <mc:AlternateContent xmlns:mc="http://schemas.openxmlformats.org/markup-compatibility/2006">
          <mc:Choice Requires="x14">
            <control shapeId="1260" r:id="rId238" name="Check Box 236">
              <controlPr defaultSize="0" autoFill="0" autoLine="0" autoPict="0">
                <anchor moveWithCells="1">
                  <from>
                    <xdr:col>17</xdr:col>
                    <xdr:colOff>222250</xdr:colOff>
                    <xdr:row>270</xdr:row>
                    <xdr:rowOff>38100</xdr:rowOff>
                  </from>
                  <to>
                    <xdr:col>17</xdr:col>
                    <xdr:colOff>539750</xdr:colOff>
                    <xdr:row>270</xdr:row>
                    <xdr:rowOff>374650</xdr:rowOff>
                  </to>
                </anchor>
              </controlPr>
            </control>
          </mc:Choice>
        </mc:AlternateContent>
        <mc:AlternateContent xmlns:mc="http://schemas.openxmlformats.org/markup-compatibility/2006">
          <mc:Choice Requires="x14">
            <control shapeId="1261" r:id="rId239" name="Check Box 237">
              <controlPr defaultSize="0" autoFill="0" autoLine="0" autoPict="0">
                <anchor moveWithCells="1">
                  <from>
                    <xdr:col>17</xdr:col>
                    <xdr:colOff>222250</xdr:colOff>
                    <xdr:row>271</xdr:row>
                    <xdr:rowOff>38100</xdr:rowOff>
                  </from>
                  <to>
                    <xdr:col>17</xdr:col>
                    <xdr:colOff>539750</xdr:colOff>
                    <xdr:row>271</xdr:row>
                    <xdr:rowOff>374650</xdr:rowOff>
                  </to>
                </anchor>
              </controlPr>
            </control>
          </mc:Choice>
        </mc:AlternateContent>
        <mc:AlternateContent xmlns:mc="http://schemas.openxmlformats.org/markup-compatibility/2006">
          <mc:Choice Requires="x14">
            <control shapeId="1262" r:id="rId240" name="Check Box 238">
              <controlPr defaultSize="0" autoFill="0" autoLine="0" autoPict="0">
                <anchor moveWithCells="1">
                  <from>
                    <xdr:col>17</xdr:col>
                    <xdr:colOff>222250</xdr:colOff>
                    <xdr:row>272</xdr:row>
                    <xdr:rowOff>38100</xdr:rowOff>
                  </from>
                  <to>
                    <xdr:col>17</xdr:col>
                    <xdr:colOff>539750</xdr:colOff>
                    <xdr:row>272</xdr:row>
                    <xdr:rowOff>374650</xdr:rowOff>
                  </to>
                </anchor>
              </controlPr>
            </control>
          </mc:Choice>
        </mc:AlternateContent>
        <mc:AlternateContent xmlns:mc="http://schemas.openxmlformats.org/markup-compatibility/2006">
          <mc:Choice Requires="x14">
            <control shapeId="1263" r:id="rId241" name="Check Box 239">
              <controlPr defaultSize="0" autoFill="0" autoLine="0" autoPict="0">
                <anchor moveWithCells="1">
                  <from>
                    <xdr:col>17</xdr:col>
                    <xdr:colOff>222250</xdr:colOff>
                    <xdr:row>273</xdr:row>
                    <xdr:rowOff>38100</xdr:rowOff>
                  </from>
                  <to>
                    <xdr:col>17</xdr:col>
                    <xdr:colOff>539750</xdr:colOff>
                    <xdr:row>273</xdr:row>
                    <xdr:rowOff>374650</xdr:rowOff>
                  </to>
                </anchor>
              </controlPr>
            </control>
          </mc:Choice>
        </mc:AlternateContent>
        <mc:AlternateContent xmlns:mc="http://schemas.openxmlformats.org/markup-compatibility/2006">
          <mc:Choice Requires="x14">
            <control shapeId="1264" r:id="rId242" name="Check Box 240">
              <controlPr defaultSize="0" autoFill="0" autoLine="0" autoPict="0">
                <anchor moveWithCells="1">
                  <from>
                    <xdr:col>17</xdr:col>
                    <xdr:colOff>222250</xdr:colOff>
                    <xdr:row>274</xdr:row>
                    <xdr:rowOff>38100</xdr:rowOff>
                  </from>
                  <to>
                    <xdr:col>17</xdr:col>
                    <xdr:colOff>539750</xdr:colOff>
                    <xdr:row>274</xdr:row>
                    <xdr:rowOff>374650</xdr:rowOff>
                  </to>
                </anchor>
              </controlPr>
            </control>
          </mc:Choice>
        </mc:AlternateContent>
        <mc:AlternateContent xmlns:mc="http://schemas.openxmlformats.org/markup-compatibility/2006">
          <mc:Choice Requires="x14">
            <control shapeId="1265" r:id="rId243" name="Check Box 241">
              <controlPr defaultSize="0" autoFill="0" autoLine="0" autoPict="0">
                <anchor moveWithCells="1">
                  <from>
                    <xdr:col>17</xdr:col>
                    <xdr:colOff>222250</xdr:colOff>
                    <xdr:row>275</xdr:row>
                    <xdr:rowOff>38100</xdr:rowOff>
                  </from>
                  <to>
                    <xdr:col>17</xdr:col>
                    <xdr:colOff>539750</xdr:colOff>
                    <xdr:row>275</xdr:row>
                    <xdr:rowOff>374650</xdr:rowOff>
                  </to>
                </anchor>
              </controlPr>
            </control>
          </mc:Choice>
        </mc:AlternateContent>
        <mc:AlternateContent xmlns:mc="http://schemas.openxmlformats.org/markup-compatibility/2006">
          <mc:Choice Requires="x14">
            <control shapeId="1266" r:id="rId244" name="Check Box 242">
              <controlPr defaultSize="0" autoFill="0" autoLine="0" autoPict="0">
                <anchor moveWithCells="1">
                  <from>
                    <xdr:col>17</xdr:col>
                    <xdr:colOff>222250</xdr:colOff>
                    <xdr:row>276</xdr:row>
                    <xdr:rowOff>38100</xdr:rowOff>
                  </from>
                  <to>
                    <xdr:col>17</xdr:col>
                    <xdr:colOff>539750</xdr:colOff>
                    <xdr:row>276</xdr:row>
                    <xdr:rowOff>374650</xdr:rowOff>
                  </to>
                </anchor>
              </controlPr>
            </control>
          </mc:Choice>
        </mc:AlternateContent>
        <mc:AlternateContent xmlns:mc="http://schemas.openxmlformats.org/markup-compatibility/2006">
          <mc:Choice Requires="x14">
            <control shapeId="1267" r:id="rId245" name="Check Box 243">
              <controlPr defaultSize="0" autoFill="0" autoLine="0" autoPict="0">
                <anchor moveWithCells="1">
                  <from>
                    <xdr:col>17</xdr:col>
                    <xdr:colOff>222250</xdr:colOff>
                    <xdr:row>277</xdr:row>
                    <xdr:rowOff>38100</xdr:rowOff>
                  </from>
                  <to>
                    <xdr:col>17</xdr:col>
                    <xdr:colOff>539750</xdr:colOff>
                    <xdr:row>277</xdr:row>
                    <xdr:rowOff>374650</xdr:rowOff>
                  </to>
                </anchor>
              </controlPr>
            </control>
          </mc:Choice>
        </mc:AlternateContent>
        <mc:AlternateContent xmlns:mc="http://schemas.openxmlformats.org/markup-compatibility/2006">
          <mc:Choice Requires="x14">
            <control shapeId="1268" r:id="rId246" name="Check Box 244">
              <controlPr defaultSize="0" autoFill="0" autoLine="0" autoPict="0">
                <anchor moveWithCells="1">
                  <from>
                    <xdr:col>17</xdr:col>
                    <xdr:colOff>222250</xdr:colOff>
                    <xdr:row>278</xdr:row>
                    <xdr:rowOff>38100</xdr:rowOff>
                  </from>
                  <to>
                    <xdr:col>17</xdr:col>
                    <xdr:colOff>539750</xdr:colOff>
                    <xdr:row>278</xdr:row>
                    <xdr:rowOff>374650</xdr:rowOff>
                  </to>
                </anchor>
              </controlPr>
            </control>
          </mc:Choice>
        </mc:AlternateContent>
        <mc:AlternateContent xmlns:mc="http://schemas.openxmlformats.org/markup-compatibility/2006">
          <mc:Choice Requires="x14">
            <control shapeId="1269" r:id="rId247" name="Check Box 245">
              <controlPr defaultSize="0" autoFill="0" autoLine="0" autoPict="0">
                <anchor moveWithCells="1">
                  <from>
                    <xdr:col>17</xdr:col>
                    <xdr:colOff>222250</xdr:colOff>
                    <xdr:row>279</xdr:row>
                    <xdr:rowOff>38100</xdr:rowOff>
                  </from>
                  <to>
                    <xdr:col>17</xdr:col>
                    <xdr:colOff>539750</xdr:colOff>
                    <xdr:row>279</xdr:row>
                    <xdr:rowOff>374650</xdr:rowOff>
                  </to>
                </anchor>
              </controlPr>
            </control>
          </mc:Choice>
        </mc:AlternateContent>
        <mc:AlternateContent xmlns:mc="http://schemas.openxmlformats.org/markup-compatibility/2006">
          <mc:Choice Requires="x14">
            <control shapeId="1270" r:id="rId248" name="Check Box 246">
              <controlPr defaultSize="0" autoFill="0" autoLine="0" autoPict="0">
                <anchor moveWithCells="1">
                  <from>
                    <xdr:col>17</xdr:col>
                    <xdr:colOff>222250</xdr:colOff>
                    <xdr:row>280</xdr:row>
                    <xdr:rowOff>38100</xdr:rowOff>
                  </from>
                  <to>
                    <xdr:col>17</xdr:col>
                    <xdr:colOff>539750</xdr:colOff>
                    <xdr:row>280</xdr:row>
                    <xdr:rowOff>374650</xdr:rowOff>
                  </to>
                </anchor>
              </controlPr>
            </control>
          </mc:Choice>
        </mc:AlternateContent>
        <mc:AlternateContent xmlns:mc="http://schemas.openxmlformats.org/markup-compatibility/2006">
          <mc:Choice Requires="x14">
            <control shapeId="1271" r:id="rId249" name="Check Box 247">
              <controlPr defaultSize="0" autoFill="0" autoLine="0" autoPict="0">
                <anchor moveWithCells="1">
                  <from>
                    <xdr:col>17</xdr:col>
                    <xdr:colOff>222250</xdr:colOff>
                    <xdr:row>281</xdr:row>
                    <xdr:rowOff>38100</xdr:rowOff>
                  </from>
                  <to>
                    <xdr:col>17</xdr:col>
                    <xdr:colOff>539750</xdr:colOff>
                    <xdr:row>281</xdr:row>
                    <xdr:rowOff>374650</xdr:rowOff>
                  </to>
                </anchor>
              </controlPr>
            </control>
          </mc:Choice>
        </mc:AlternateContent>
        <mc:AlternateContent xmlns:mc="http://schemas.openxmlformats.org/markup-compatibility/2006">
          <mc:Choice Requires="x14">
            <control shapeId="1272" r:id="rId250" name="Check Box 248">
              <controlPr defaultSize="0" autoFill="0" autoLine="0" autoPict="0">
                <anchor moveWithCells="1">
                  <from>
                    <xdr:col>17</xdr:col>
                    <xdr:colOff>222250</xdr:colOff>
                    <xdr:row>282</xdr:row>
                    <xdr:rowOff>38100</xdr:rowOff>
                  </from>
                  <to>
                    <xdr:col>17</xdr:col>
                    <xdr:colOff>539750</xdr:colOff>
                    <xdr:row>282</xdr:row>
                    <xdr:rowOff>374650</xdr:rowOff>
                  </to>
                </anchor>
              </controlPr>
            </control>
          </mc:Choice>
        </mc:AlternateContent>
        <mc:AlternateContent xmlns:mc="http://schemas.openxmlformats.org/markup-compatibility/2006">
          <mc:Choice Requires="x14">
            <control shapeId="1273" r:id="rId251" name="Check Box 249">
              <controlPr defaultSize="0" autoFill="0" autoLine="0" autoPict="0">
                <anchor moveWithCells="1">
                  <from>
                    <xdr:col>17</xdr:col>
                    <xdr:colOff>222250</xdr:colOff>
                    <xdr:row>283</xdr:row>
                    <xdr:rowOff>38100</xdr:rowOff>
                  </from>
                  <to>
                    <xdr:col>17</xdr:col>
                    <xdr:colOff>539750</xdr:colOff>
                    <xdr:row>283</xdr:row>
                    <xdr:rowOff>374650</xdr:rowOff>
                  </to>
                </anchor>
              </controlPr>
            </control>
          </mc:Choice>
        </mc:AlternateContent>
        <mc:AlternateContent xmlns:mc="http://schemas.openxmlformats.org/markup-compatibility/2006">
          <mc:Choice Requires="x14">
            <control shapeId="1274" r:id="rId252" name="Check Box 250">
              <controlPr defaultSize="0" autoFill="0" autoLine="0" autoPict="0">
                <anchor moveWithCells="1">
                  <from>
                    <xdr:col>17</xdr:col>
                    <xdr:colOff>222250</xdr:colOff>
                    <xdr:row>284</xdr:row>
                    <xdr:rowOff>38100</xdr:rowOff>
                  </from>
                  <to>
                    <xdr:col>17</xdr:col>
                    <xdr:colOff>539750</xdr:colOff>
                    <xdr:row>284</xdr:row>
                    <xdr:rowOff>374650</xdr:rowOff>
                  </to>
                </anchor>
              </controlPr>
            </control>
          </mc:Choice>
        </mc:AlternateContent>
        <mc:AlternateContent xmlns:mc="http://schemas.openxmlformats.org/markup-compatibility/2006">
          <mc:Choice Requires="x14">
            <control shapeId="1275" r:id="rId253" name="Check Box 251">
              <controlPr defaultSize="0" autoFill="0" autoLine="0" autoPict="0">
                <anchor moveWithCells="1">
                  <from>
                    <xdr:col>17</xdr:col>
                    <xdr:colOff>222250</xdr:colOff>
                    <xdr:row>285</xdr:row>
                    <xdr:rowOff>38100</xdr:rowOff>
                  </from>
                  <to>
                    <xdr:col>17</xdr:col>
                    <xdr:colOff>539750</xdr:colOff>
                    <xdr:row>285</xdr:row>
                    <xdr:rowOff>374650</xdr:rowOff>
                  </to>
                </anchor>
              </controlPr>
            </control>
          </mc:Choice>
        </mc:AlternateContent>
        <mc:AlternateContent xmlns:mc="http://schemas.openxmlformats.org/markup-compatibility/2006">
          <mc:Choice Requires="x14">
            <control shapeId="1276" r:id="rId254" name="Check Box 252">
              <controlPr defaultSize="0" autoFill="0" autoLine="0" autoPict="0">
                <anchor moveWithCells="1">
                  <from>
                    <xdr:col>17</xdr:col>
                    <xdr:colOff>222250</xdr:colOff>
                    <xdr:row>286</xdr:row>
                    <xdr:rowOff>38100</xdr:rowOff>
                  </from>
                  <to>
                    <xdr:col>17</xdr:col>
                    <xdr:colOff>539750</xdr:colOff>
                    <xdr:row>286</xdr:row>
                    <xdr:rowOff>374650</xdr:rowOff>
                  </to>
                </anchor>
              </controlPr>
            </control>
          </mc:Choice>
        </mc:AlternateContent>
        <mc:AlternateContent xmlns:mc="http://schemas.openxmlformats.org/markup-compatibility/2006">
          <mc:Choice Requires="x14">
            <control shapeId="1277" r:id="rId255" name="Check Box 253">
              <controlPr defaultSize="0" autoFill="0" autoLine="0" autoPict="0">
                <anchor moveWithCells="1">
                  <from>
                    <xdr:col>17</xdr:col>
                    <xdr:colOff>222250</xdr:colOff>
                    <xdr:row>287</xdr:row>
                    <xdr:rowOff>38100</xdr:rowOff>
                  </from>
                  <to>
                    <xdr:col>17</xdr:col>
                    <xdr:colOff>539750</xdr:colOff>
                    <xdr:row>287</xdr:row>
                    <xdr:rowOff>374650</xdr:rowOff>
                  </to>
                </anchor>
              </controlPr>
            </control>
          </mc:Choice>
        </mc:AlternateContent>
        <mc:AlternateContent xmlns:mc="http://schemas.openxmlformats.org/markup-compatibility/2006">
          <mc:Choice Requires="x14">
            <control shapeId="1278" r:id="rId256" name="Check Box 254">
              <controlPr defaultSize="0" autoFill="0" autoLine="0" autoPict="0">
                <anchor moveWithCells="1">
                  <from>
                    <xdr:col>17</xdr:col>
                    <xdr:colOff>222250</xdr:colOff>
                    <xdr:row>288</xdr:row>
                    <xdr:rowOff>38100</xdr:rowOff>
                  </from>
                  <to>
                    <xdr:col>17</xdr:col>
                    <xdr:colOff>539750</xdr:colOff>
                    <xdr:row>288</xdr:row>
                    <xdr:rowOff>374650</xdr:rowOff>
                  </to>
                </anchor>
              </controlPr>
            </control>
          </mc:Choice>
        </mc:AlternateContent>
        <mc:AlternateContent xmlns:mc="http://schemas.openxmlformats.org/markup-compatibility/2006">
          <mc:Choice Requires="x14">
            <control shapeId="1279" r:id="rId257" name="Check Box 255">
              <controlPr defaultSize="0" autoFill="0" autoLine="0" autoPict="0">
                <anchor moveWithCells="1">
                  <from>
                    <xdr:col>17</xdr:col>
                    <xdr:colOff>222250</xdr:colOff>
                    <xdr:row>289</xdr:row>
                    <xdr:rowOff>38100</xdr:rowOff>
                  </from>
                  <to>
                    <xdr:col>17</xdr:col>
                    <xdr:colOff>539750</xdr:colOff>
                    <xdr:row>289</xdr:row>
                    <xdr:rowOff>374650</xdr:rowOff>
                  </to>
                </anchor>
              </controlPr>
            </control>
          </mc:Choice>
        </mc:AlternateContent>
        <mc:AlternateContent xmlns:mc="http://schemas.openxmlformats.org/markup-compatibility/2006">
          <mc:Choice Requires="x14">
            <control shapeId="1280" r:id="rId258" name="Check Box 256">
              <controlPr defaultSize="0" autoFill="0" autoLine="0" autoPict="0">
                <anchor moveWithCells="1">
                  <from>
                    <xdr:col>17</xdr:col>
                    <xdr:colOff>222250</xdr:colOff>
                    <xdr:row>290</xdr:row>
                    <xdr:rowOff>38100</xdr:rowOff>
                  </from>
                  <to>
                    <xdr:col>17</xdr:col>
                    <xdr:colOff>539750</xdr:colOff>
                    <xdr:row>290</xdr:row>
                    <xdr:rowOff>374650</xdr:rowOff>
                  </to>
                </anchor>
              </controlPr>
            </control>
          </mc:Choice>
        </mc:AlternateContent>
        <mc:AlternateContent xmlns:mc="http://schemas.openxmlformats.org/markup-compatibility/2006">
          <mc:Choice Requires="x14">
            <control shapeId="1281" r:id="rId259" name="Check Box 257">
              <controlPr defaultSize="0" autoFill="0" autoLine="0" autoPict="0">
                <anchor moveWithCells="1">
                  <from>
                    <xdr:col>17</xdr:col>
                    <xdr:colOff>222250</xdr:colOff>
                    <xdr:row>291</xdr:row>
                    <xdr:rowOff>38100</xdr:rowOff>
                  </from>
                  <to>
                    <xdr:col>17</xdr:col>
                    <xdr:colOff>539750</xdr:colOff>
                    <xdr:row>291</xdr:row>
                    <xdr:rowOff>374650</xdr:rowOff>
                  </to>
                </anchor>
              </controlPr>
            </control>
          </mc:Choice>
        </mc:AlternateContent>
        <mc:AlternateContent xmlns:mc="http://schemas.openxmlformats.org/markup-compatibility/2006">
          <mc:Choice Requires="x14">
            <control shapeId="1282" r:id="rId260" name="Check Box 258">
              <controlPr defaultSize="0" autoFill="0" autoLine="0" autoPict="0">
                <anchor moveWithCells="1">
                  <from>
                    <xdr:col>17</xdr:col>
                    <xdr:colOff>222250</xdr:colOff>
                    <xdr:row>292</xdr:row>
                    <xdr:rowOff>38100</xdr:rowOff>
                  </from>
                  <to>
                    <xdr:col>17</xdr:col>
                    <xdr:colOff>539750</xdr:colOff>
                    <xdr:row>292</xdr:row>
                    <xdr:rowOff>374650</xdr:rowOff>
                  </to>
                </anchor>
              </controlPr>
            </control>
          </mc:Choice>
        </mc:AlternateContent>
        <mc:AlternateContent xmlns:mc="http://schemas.openxmlformats.org/markup-compatibility/2006">
          <mc:Choice Requires="x14">
            <control shapeId="1283" r:id="rId261" name="Check Box 259">
              <controlPr defaultSize="0" autoFill="0" autoLine="0" autoPict="0">
                <anchor moveWithCells="1">
                  <from>
                    <xdr:col>17</xdr:col>
                    <xdr:colOff>222250</xdr:colOff>
                    <xdr:row>293</xdr:row>
                    <xdr:rowOff>38100</xdr:rowOff>
                  </from>
                  <to>
                    <xdr:col>17</xdr:col>
                    <xdr:colOff>539750</xdr:colOff>
                    <xdr:row>293</xdr:row>
                    <xdr:rowOff>374650</xdr:rowOff>
                  </to>
                </anchor>
              </controlPr>
            </control>
          </mc:Choice>
        </mc:AlternateContent>
        <mc:AlternateContent xmlns:mc="http://schemas.openxmlformats.org/markup-compatibility/2006">
          <mc:Choice Requires="x14">
            <control shapeId="1284" r:id="rId262" name="Check Box 260">
              <controlPr defaultSize="0" autoFill="0" autoLine="0" autoPict="0">
                <anchor moveWithCells="1">
                  <from>
                    <xdr:col>17</xdr:col>
                    <xdr:colOff>222250</xdr:colOff>
                    <xdr:row>294</xdr:row>
                    <xdr:rowOff>38100</xdr:rowOff>
                  </from>
                  <to>
                    <xdr:col>17</xdr:col>
                    <xdr:colOff>539750</xdr:colOff>
                    <xdr:row>294</xdr:row>
                    <xdr:rowOff>374650</xdr:rowOff>
                  </to>
                </anchor>
              </controlPr>
            </control>
          </mc:Choice>
        </mc:AlternateContent>
        <mc:AlternateContent xmlns:mc="http://schemas.openxmlformats.org/markup-compatibility/2006">
          <mc:Choice Requires="x14">
            <control shapeId="1285" r:id="rId263" name="Check Box 261">
              <controlPr defaultSize="0" autoFill="0" autoLine="0" autoPict="0">
                <anchor moveWithCells="1">
                  <from>
                    <xdr:col>17</xdr:col>
                    <xdr:colOff>222250</xdr:colOff>
                    <xdr:row>295</xdr:row>
                    <xdr:rowOff>38100</xdr:rowOff>
                  </from>
                  <to>
                    <xdr:col>17</xdr:col>
                    <xdr:colOff>539750</xdr:colOff>
                    <xdr:row>295</xdr:row>
                    <xdr:rowOff>374650</xdr:rowOff>
                  </to>
                </anchor>
              </controlPr>
            </control>
          </mc:Choice>
        </mc:AlternateContent>
        <mc:AlternateContent xmlns:mc="http://schemas.openxmlformats.org/markup-compatibility/2006">
          <mc:Choice Requires="x14">
            <control shapeId="1286" r:id="rId264" name="Check Box 262">
              <controlPr defaultSize="0" autoFill="0" autoLine="0" autoPict="0">
                <anchor moveWithCells="1">
                  <from>
                    <xdr:col>17</xdr:col>
                    <xdr:colOff>222250</xdr:colOff>
                    <xdr:row>296</xdr:row>
                    <xdr:rowOff>38100</xdr:rowOff>
                  </from>
                  <to>
                    <xdr:col>17</xdr:col>
                    <xdr:colOff>539750</xdr:colOff>
                    <xdr:row>296</xdr:row>
                    <xdr:rowOff>374650</xdr:rowOff>
                  </to>
                </anchor>
              </controlPr>
            </control>
          </mc:Choice>
        </mc:AlternateContent>
        <mc:AlternateContent xmlns:mc="http://schemas.openxmlformats.org/markup-compatibility/2006">
          <mc:Choice Requires="x14">
            <control shapeId="1287" r:id="rId265" name="Check Box 263">
              <controlPr defaultSize="0" autoFill="0" autoLine="0" autoPict="0">
                <anchor moveWithCells="1">
                  <from>
                    <xdr:col>17</xdr:col>
                    <xdr:colOff>222250</xdr:colOff>
                    <xdr:row>297</xdr:row>
                    <xdr:rowOff>38100</xdr:rowOff>
                  </from>
                  <to>
                    <xdr:col>17</xdr:col>
                    <xdr:colOff>539750</xdr:colOff>
                    <xdr:row>297</xdr:row>
                    <xdr:rowOff>374650</xdr:rowOff>
                  </to>
                </anchor>
              </controlPr>
            </control>
          </mc:Choice>
        </mc:AlternateContent>
        <mc:AlternateContent xmlns:mc="http://schemas.openxmlformats.org/markup-compatibility/2006">
          <mc:Choice Requires="x14">
            <control shapeId="1288" r:id="rId266" name="Check Box 264">
              <controlPr defaultSize="0" autoFill="0" autoLine="0" autoPict="0">
                <anchor moveWithCells="1">
                  <from>
                    <xdr:col>17</xdr:col>
                    <xdr:colOff>222250</xdr:colOff>
                    <xdr:row>298</xdr:row>
                    <xdr:rowOff>38100</xdr:rowOff>
                  </from>
                  <to>
                    <xdr:col>17</xdr:col>
                    <xdr:colOff>539750</xdr:colOff>
                    <xdr:row>298</xdr:row>
                    <xdr:rowOff>374650</xdr:rowOff>
                  </to>
                </anchor>
              </controlPr>
            </control>
          </mc:Choice>
        </mc:AlternateContent>
        <mc:AlternateContent xmlns:mc="http://schemas.openxmlformats.org/markup-compatibility/2006">
          <mc:Choice Requires="x14">
            <control shapeId="1289" r:id="rId267" name="Check Box 265">
              <controlPr defaultSize="0" autoFill="0" autoLine="0" autoPict="0">
                <anchor moveWithCells="1">
                  <from>
                    <xdr:col>17</xdr:col>
                    <xdr:colOff>222250</xdr:colOff>
                    <xdr:row>299</xdr:row>
                    <xdr:rowOff>38100</xdr:rowOff>
                  </from>
                  <to>
                    <xdr:col>17</xdr:col>
                    <xdr:colOff>539750</xdr:colOff>
                    <xdr:row>299</xdr:row>
                    <xdr:rowOff>374650</xdr:rowOff>
                  </to>
                </anchor>
              </controlPr>
            </control>
          </mc:Choice>
        </mc:AlternateContent>
        <mc:AlternateContent xmlns:mc="http://schemas.openxmlformats.org/markup-compatibility/2006">
          <mc:Choice Requires="x14">
            <control shapeId="1290" r:id="rId268" name="Check Box 266">
              <controlPr defaultSize="0" autoFill="0" autoLine="0" autoPict="0">
                <anchor moveWithCells="1">
                  <from>
                    <xdr:col>17</xdr:col>
                    <xdr:colOff>222250</xdr:colOff>
                    <xdr:row>300</xdr:row>
                    <xdr:rowOff>38100</xdr:rowOff>
                  </from>
                  <to>
                    <xdr:col>17</xdr:col>
                    <xdr:colOff>539750</xdr:colOff>
                    <xdr:row>300</xdr:row>
                    <xdr:rowOff>374650</xdr:rowOff>
                  </to>
                </anchor>
              </controlPr>
            </control>
          </mc:Choice>
        </mc:AlternateContent>
        <mc:AlternateContent xmlns:mc="http://schemas.openxmlformats.org/markup-compatibility/2006">
          <mc:Choice Requires="x14">
            <control shapeId="1291" r:id="rId269" name="Check Box 267">
              <controlPr defaultSize="0" autoFill="0" autoLine="0" autoPict="0">
                <anchor moveWithCells="1">
                  <from>
                    <xdr:col>17</xdr:col>
                    <xdr:colOff>222250</xdr:colOff>
                    <xdr:row>301</xdr:row>
                    <xdr:rowOff>38100</xdr:rowOff>
                  </from>
                  <to>
                    <xdr:col>17</xdr:col>
                    <xdr:colOff>539750</xdr:colOff>
                    <xdr:row>301</xdr:row>
                    <xdr:rowOff>374650</xdr:rowOff>
                  </to>
                </anchor>
              </controlPr>
            </control>
          </mc:Choice>
        </mc:AlternateContent>
        <mc:AlternateContent xmlns:mc="http://schemas.openxmlformats.org/markup-compatibility/2006">
          <mc:Choice Requires="x14">
            <control shapeId="1292" r:id="rId270" name="Check Box 268">
              <controlPr defaultSize="0" autoFill="0" autoLine="0" autoPict="0">
                <anchor moveWithCells="1">
                  <from>
                    <xdr:col>17</xdr:col>
                    <xdr:colOff>222250</xdr:colOff>
                    <xdr:row>302</xdr:row>
                    <xdr:rowOff>38100</xdr:rowOff>
                  </from>
                  <to>
                    <xdr:col>17</xdr:col>
                    <xdr:colOff>539750</xdr:colOff>
                    <xdr:row>302</xdr:row>
                    <xdr:rowOff>374650</xdr:rowOff>
                  </to>
                </anchor>
              </controlPr>
            </control>
          </mc:Choice>
        </mc:AlternateContent>
        <mc:AlternateContent xmlns:mc="http://schemas.openxmlformats.org/markup-compatibility/2006">
          <mc:Choice Requires="x14">
            <control shapeId="1293" r:id="rId271" name="Check Box 269">
              <controlPr defaultSize="0" autoFill="0" autoLine="0" autoPict="0">
                <anchor moveWithCells="1">
                  <from>
                    <xdr:col>17</xdr:col>
                    <xdr:colOff>222250</xdr:colOff>
                    <xdr:row>303</xdr:row>
                    <xdr:rowOff>38100</xdr:rowOff>
                  </from>
                  <to>
                    <xdr:col>17</xdr:col>
                    <xdr:colOff>539750</xdr:colOff>
                    <xdr:row>303</xdr:row>
                    <xdr:rowOff>374650</xdr:rowOff>
                  </to>
                </anchor>
              </controlPr>
            </control>
          </mc:Choice>
        </mc:AlternateContent>
        <mc:AlternateContent xmlns:mc="http://schemas.openxmlformats.org/markup-compatibility/2006">
          <mc:Choice Requires="x14">
            <control shapeId="1294" r:id="rId272" name="Check Box 270">
              <controlPr defaultSize="0" autoFill="0" autoLine="0" autoPict="0">
                <anchor moveWithCells="1">
                  <from>
                    <xdr:col>17</xdr:col>
                    <xdr:colOff>222250</xdr:colOff>
                    <xdr:row>304</xdr:row>
                    <xdr:rowOff>38100</xdr:rowOff>
                  </from>
                  <to>
                    <xdr:col>17</xdr:col>
                    <xdr:colOff>539750</xdr:colOff>
                    <xdr:row>304</xdr:row>
                    <xdr:rowOff>374650</xdr:rowOff>
                  </to>
                </anchor>
              </controlPr>
            </control>
          </mc:Choice>
        </mc:AlternateContent>
        <mc:AlternateContent xmlns:mc="http://schemas.openxmlformats.org/markup-compatibility/2006">
          <mc:Choice Requires="x14">
            <control shapeId="1295" r:id="rId273" name="Check Box 271">
              <controlPr defaultSize="0" autoFill="0" autoLine="0" autoPict="0">
                <anchor moveWithCells="1">
                  <from>
                    <xdr:col>17</xdr:col>
                    <xdr:colOff>222250</xdr:colOff>
                    <xdr:row>305</xdr:row>
                    <xdr:rowOff>38100</xdr:rowOff>
                  </from>
                  <to>
                    <xdr:col>17</xdr:col>
                    <xdr:colOff>539750</xdr:colOff>
                    <xdr:row>305</xdr:row>
                    <xdr:rowOff>374650</xdr:rowOff>
                  </to>
                </anchor>
              </controlPr>
            </control>
          </mc:Choice>
        </mc:AlternateContent>
        <mc:AlternateContent xmlns:mc="http://schemas.openxmlformats.org/markup-compatibility/2006">
          <mc:Choice Requires="x14">
            <control shapeId="1296" r:id="rId274" name="Check Box 272">
              <controlPr defaultSize="0" autoFill="0" autoLine="0" autoPict="0">
                <anchor moveWithCells="1">
                  <from>
                    <xdr:col>17</xdr:col>
                    <xdr:colOff>222250</xdr:colOff>
                    <xdr:row>306</xdr:row>
                    <xdr:rowOff>38100</xdr:rowOff>
                  </from>
                  <to>
                    <xdr:col>17</xdr:col>
                    <xdr:colOff>539750</xdr:colOff>
                    <xdr:row>306</xdr:row>
                    <xdr:rowOff>374650</xdr:rowOff>
                  </to>
                </anchor>
              </controlPr>
            </control>
          </mc:Choice>
        </mc:AlternateContent>
        <mc:AlternateContent xmlns:mc="http://schemas.openxmlformats.org/markup-compatibility/2006">
          <mc:Choice Requires="x14">
            <control shapeId="1297" r:id="rId275" name="Check Box 273">
              <controlPr defaultSize="0" autoFill="0" autoLine="0" autoPict="0">
                <anchor moveWithCells="1">
                  <from>
                    <xdr:col>17</xdr:col>
                    <xdr:colOff>222250</xdr:colOff>
                    <xdr:row>307</xdr:row>
                    <xdr:rowOff>38100</xdr:rowOff>
                  </from>
                  <to>
                    <xdr:col>17</xdr:col>
                    <xdr:colOff>539750</xdr:colOff>
                    <xdr:row>307</xdr:row>
                    <xdr:rowOff>374650</xdr:rowOff>
                  </to>
                </anchor>
              </controlPr>
            </control>
          </mc:Choice>
        </mc:AlternateContent>
        <mc:AlternateContent xmlns:mc="http://schemas.openxmlformats.org/markup-compatibility/2006">
          <mc:Choice Requires="x14">
            <control shapeId="1298" r:id="rId276" name="Check Box 274">
              <controlPr defaultSize="0" autoFill="0" autoLine="0" autoPict="0">
                <anchor moveWithCells="1">
                  <from>
                    <xdr:col>17</xdr:col>
                    <xdr:colOff>222250</xdr:colOff>
                    <xdr:row>308</xdr:row>
                    <xdr:rowOff>38100</xdr:rowOff>
                  </from>
                  <to>
                    <xdr:col>17</xdr:col>
                    <xdr:colOff>539750</xdr:colOff>
                    <xdr:row>308</xdr:row>
                    <xdr:rowOff>374650</xdr:rowOff>
                  </to>
                </anchor>
              </controlPr>
            </control>
          </mc:Choice>
        </mc:AlternateContent>
        <mc:AlternateContent xmlns:mc="http://schemas.openxmlformats.org/markup-compatibility/2006">
          <mc:Choice Requires="x14">
            <control shapeId="1299" r:id="rId277" name="Check Box 275">
              <controlPr defaultSize="0" autoFill="0" autoLine="0" autoPict="0">
                <anchor moveWithCells="1">
                  <from>
                    <xdr:col>17</xdr:col>
                    <xdr:colOff>222250</xdr:colOff>
                    <xdr:row>309</xdr:row>
                    <xdr:rowOff>38100</xdr:rowOff>
                  </from>
                  <to>
                    <xdr:col>17</xdr:col>
                    <xdr:colOff>539750</xdr:colOff>
                    <xdr:row>309</xdr:row>
                    <xdr:rowOff>374650</xdr:rowOff>
                  </to>
                </anchor>
              </controlPr>
            </control>
          </mc:Choice>
        </mc:AlternateContent>
        <mc:AlternateContent xmlns:mc="http://schemas.openxmlformats.org/markup-compatibility/2006">
          <mc:Choice Requires="x14">
            <control shapeId="1300" r:id="rId278" name="Check Box 276">
              <controlPr defaultSize="0" autoFill="0" autoLine="0" autoPict="0">
                <anchor moveWithCells="1">
                  <from>
                    <xdr:col>17</xdr:col>
                    <xdr:colOff>222250</xdr:colOff>
                    <xdr:row>310</xdr:row>
                    <xdr:rowOff>38100</xdr:rowOff>
                  </from>
                  <to>
                    <xdr:col>17</xdr:col>
                    <xdr:colOff>539750</xdr:colOff>
                    <xdr:row>310</xdr:row>
                    <xdr:rowOff>374650</xdr:rowOff>
                  </to>
                </anchor>
              </controlPr>
            </control>
          </mc:Choice>
        </mc:AlternateContent>
        <mc:AlternateContent xmlns:mc="http://schemas.openxmlformats.org/markup-compatibility/2006">
          <mc:Choice Requires="x14">
            <control shapeId="1301" r:id="rId279" name="Check Box 277">
              <controlPr defaultSize="0" autoFill="0" autoLine="0" autoPict="0">
                <anchor moveWithCells="1">
                  <from>
                    <xdr:col>17</xdr:col>
                    <xdr:colOff>222250</xdr:colOff>
                    <xdr:row>311</xdr:row>
                    <xdr:rowOff>38100</xdr:rowOff>
                  </from>
                  <to>
                    <xdr:col>17</xdr:col>
                    <xdr:colOff>539750</xdr:colOff>
                    <xdr:row>311</xdr:row>
                    <xdr:rowOff>374650</xdr:rowOff>
                  </to>
                </anchor>
              </controlPr>
            </control>
          </mc:Choice>
        </mc:AlternateContent>
        <mc:AlternateContent xmlns:mc="http://schemas.openxmlformats.org/markup-compatibility/2006">
          <mc:Choice Requires="x14">
            <control shapeId="1302" r:id="rId280" name="Check Box 278">
              <controlPr defaultSize="0" autoFill="0" autoLine="0" autoPict="0">
                <anchor moveWithCells="1">
                  <from>
                    <xdr:col>17</xdr:col>
                    <xdr:colOff>222250</xdr:colOff>
                    <xdr:row>312</xdr:row>
                    <xdr:rowOff>38100</xdr:rowOff>
                  </from>
                  <to>
                    <xdr:col>17</xdr:col>
                    <xdr:colOff>539750</xdr:colOff>
                    <xdr:row>312</xdr:row>
                    <xdr:rowOff>374650</xdr:rowOff>
                  </to>
                </anchor>
              </controlPr>
            </control>
          </mc:Choice>
        </mc:AlternateContent>
        <mc:AlternateContent xmlns:mc="http://schemas.openxmlformats.org/markup-compatibility/2006">
          <mc:Choice Requires="x14">
            <control shapeId="1303" r:id="rId281" name="Check Box 279">
              <controlPr defaultSize="0" autoFill="0" autoLine="0" autoPict="0">
                <anchor moveWithCells="1">
                  <from>
                    <xdr:col>17</xdr:col>
                    <xdr:colOff>222250</xdr:colOff>
                    <xdr:row>313</xdr:row>
                    <xdr:rowOff>38100</xdr:rowOff>
                  </from>
                  <to>
                    <xdr:col>17</xdr:col>
                    <xdr:colOff>539750</xdr:colOff>
                    <xdr:row>313</xdr:row>
                    <xdr:rowOff>374650</xdr:rowOff>
                  </to>
                </anchor>
              </controlPr>
            </control>
          </mc:Choice>
        </mc:AlternateContent>
        <mc:AlternateContent xmlns:mc="http://schemas.openxmlformats.org/markup-compatibility/2006">
          <mc:Choice Requires="x14">
            <control shapeId="1304" r:id="rId282" name="Check Box 280">
              <controlPr defaultSize="0" autoFill="0" autoLine="0" autoPict="0">
                <anchor moveWithCells="1">
                  <from>
                    <xdr:col>17</xdr:col>
                    <xdr:colOff>222250</xdr:colOff>
                    <xdr:row>314</xdr:row>
                    <xdr:rowOff>38100</xdr:rowOff>
                  </from>
                  <to>
                    <xdr:col>17</xdr:col>
                    <xdr:colOff>539750</xdr:colOff>
                    <xdr:row>314</xdr:row>
                    <xdr:rowOff>374650</xdr:rowOff>
                  </to>
                </anchor>
              </controlPr>
            </control>
          </mc:Choice>
        </mc:AlternateContent>
        <mc:AlternateContent xmlns:mc="http://schemas.openxmlformats.org/markup-compatibility/2006">
          <mc:Choice Requires="x14">
            <control shapeId="1305" r:id="rId283" name="Check Box 281">
              <controlPr defaultSize="0" autoFill="0" autoLine="0" autoPict="0">
                <anchor moveWithCells="1">
                  <from>
                    <xdr:col>17</xdr:col>
                    <xdr:colOff>222250</xdr:colOff>
                    <xdr:row>315</xdr:row>
                    <xdr:rowOff>38100</xdr:rowOff>
                  </from>
                  <to>
                    <xdr:col>17</xdr:col>
                    <xdr:colOff>539750</xdr:colOff>
                    <xdr:row>315</xdr:row>
                    <xdr:rowOff>374650</xdr:rowOff>
                  </to>
                </anchor>
              </controlPr>
            </control>
          </mc:Choice>
        </mc:AlternateContent>
        <mc:AlternateContent xmlns:mc="http://schemas.openxmlformats.org/markup-compatibility/2006">
          <mc:Choice Requires="x14">
            <control shapeId="1306" r:id="rId284" name="Check Box 282">
              <controlPr defaultSize="0" autoFill="0" autoLine="0" autoPict="0">
                <anchor moveWithCells="1">
                  <from>
                    <xdr:col>17</xdr:col>
                    <xdr:colOff>222250</xdr:colOff>
                    <xdr:row>316</xdr:row>
                    <xdr:rowOff>38100</xdr:rowOff>
                  </from>
                  <to>
                    <xdr:col>17</xdr:col>
                    <xdr:colOff>539750</xdr:colOff>
                    <xdr:row>316</xdr:row>
                    <xdr:rowOff>374650</xdr:rowOff>
                  </to>
                </anchor>
              </controlPr>
            </control>
          </mc:Choice>
        </mc:AlternateContent>
        <mc:AlternateContent xmlns:mc="http://schemas.openxmlformats.org/markup-compatibility/2006">
          <mc:Choice Requires="x14">
            <control shapeId="1307" r:id="rId285" name="Check Box 283">
              <controlPr defaultSize="0" autoFill="0" autoLine="0" autoPict="0">
                <anchor moveWithCells="1">
                  <from>
                    <xdr:col>17</xdr:col>
                    <xdr:colOff>222250</xdr:colOff>
                    <xdr:row>317</xdr:row>
                    <xdr:rowOff>38100</xdr:rowOff>
                  </from>
                  <to>
                    <xdr:col>17</xdr:col>
                    <xdr:colOff>539750</xdr:colOff>
                    <xdr:row>317</xdr:row>
                    <xdr:rowOff>374650</xdr:rowOff>
                  </to>
                </anchor>
              </controlPr>
            </control>
          </mc:Choice>
        </mc:AlternateContent>
        <mc:AlternateContent xmlns:mc="http://schemas.openxmlformats.org/markup-compatibility/2006">
          <mc:Choice Requires="x14">
            <control shapeId="1308" r:id="rId286" name="Check Box 284">
              <controlPr defaultSize="0" autoFill="0" autoLine="0" autoPict="0">
                <anchor moveWithCells="1">
                  <from>
                    <xdr:col>17</xdr:col>
                    <xdr:colOff>222250</xdr:colOff>
                    <xdr:row>318</xdr:row>
                    <xdr:rowOff>38100</xdr:rowOff>
                  </from>
                  <to>
                    <xdr:col>17</xdr:col>
                    <xdr:colOff>539750</xdr:colOff>
                    <xdr:row>318</xdr:row>
                    <xdr:rowOff>374650</xdr:rowOff>
                  </to>
                </anchor>
              </controlPr>
            </control>
          </mc:Choice>
        </mc:AlternateContent>
        <mc:AlternateContent xmlns:mc="http://schemas.openxmlformats.org/markup-compatibility/2006">
          <mc:Choice Requires="x14">
            <control shapeId="1309" r:id="rId287" name="Check Box 285">
              <controlPr defaultSize="0" autoFill="0" autoLine="0" autoPict="0">
                <anchor moveWithCells="1">
                  <from>
                    <xdr:col>17</xdr:col>
                    <xdr:colOff>222250</xdr:colOff>
                    <xdr:row>37</xdr:row>
                    <xdr:rowOff>38100</xdr:rowOff>
                  </from>
                  <to>
                    <xdr:col>17</xdr:col>
                    <xdr:colOff>539750</xdr:colOff>
                    <xdr:row>37</xdr:row>
                    <xdr:rowOff>374650</xdr:rowOff>
                  </to>
                </anchor>
              </controlPr>
            </control>
          </mc:Choice>
        </mc:AlternateContent>
        <mc:AlternateContent xmlns:mc="http://schemas.openxmlformats.org/markup-compatibility/2006">
          <mc:Choice Requires="x14">
            <control shapeId="1310" r:id="rId288" name="Check Box 286">
              <controlPr defaultSize="0" autoFill="0" autoLine="0" autoPict="0">
                <anchor moveWithCells="1">
                  <from>
                    <xdr:col>17</xdr:col>
                    <xdr:colOff>222250</xdr:colOff>
                    <xdr:row>38</xdr:row>
                    <xdr:rowOff>38100</xdr:rowOff>
                  </from>
                  <to>
                    <xdr:col>17</xdr:col>
                    <xdr:colOff>539750</xdr:colOff>
                    <xdr:row>38</xdr:row>
                    <xdr:rowOff>374650</xdr:rowOff>
                  </to>
                </anchor>
              </controlPr>
            </control>
          </mc:Choice>
        </mc:AlternateContent>
        <mc:AlternateContent xmlns:mc="http://schemas.openxmlformats.org/markup-compatibility/2006">
          <mc:Choice Requires="x14">
            <control shapeId="1311" r:id="rId289" name="Check Box 287">
              <controlPr defaultSize="0" autoFill="0" autoLine="0" autoPict="0">
                <anchor moveWithCells="1">
                  <from>
                    <xdr:col>17</xdr:col>
                    <xdr:colOff>222250</xdr:colOff>
                    <xdr:row>39</xdr:row>
                    <xdr:rowOff>38100</xdr:rowOff>
                  </from>
                  <to>
                    <xdr:col>17</xdr:col>
                    <xdr:colOff>539750</xdr:colOff>
                    <xdr:row>39</xdr:row>
                    <xdr:rowOff>374650</xdr:rowOff>
                  </to>
                </anchor>
              </controlPr>
            </control>
          </mc:Choice>
        </mc:AlternateContent>
        <mc:AlternateContent xmlns:mc="http://schemas.openxmlformats.org/markup-compatibility/2006">
          <mc:Choice Requires="x14">
            <control shapeId="1312" r:id="rId290" name="Check Box 288">
              <controlPr defaultSize="0" autoFill="0" autoLine="0" autoPict="0">
                <anchor moveWithCells="1">
                  <from>
                    <xdr:col>17</xdr:col>
                    <xdr:colOff>222250</xdr:colOff>
                    <xdr:row>40</xdr:row>
                    <xdr:rowOff>38100</xdr:rowOff>
                  </from>
                  <to>
                    <xdr:col>17</xdr:col>
                    <xdr:colOff>539750</xdr:colOff>
                    <xdr:row>40</xdr:row>
                    <xdr:rowOff>374650</xdr:rowOff>
                  </to>
                </anchor>
              </controlPr>
            </control>
          </mc:Choice>
        </mc:AlternateContent>
        <mc:AlternateContent xmlns:mc="http://schemas.openxmlformats.org/markup-compatibility/2006">
          <mc:Choice Requires="x14">
            <control shapeId="1313" r:id="rId291" name="Check Box 289">
              <controlPr defaultSize="0" autoFill="0" autoLine="0" autoPict="0">
                <anchor moveWithCells="1">
                  <from>
                    <xdr:col>17</xdr:col>
                    <xdr:colOff>222250</xdr:colOff>
                    <xdr:row>41</xdr:row>
                    <xdr:rowOff>38100</xdr:rowOff>
                  </from>
                  <to>
                    <xdr:col>17</xdr:col>
                    <xdr:colOff>539750</xdr:colOff>
                    <xdr:row>41</xdr:row>
                    <xdr:rowOff>374650</xdr:rowOff>
                  </to>
                </anchor>
              </controlPr>
            </control>
          </mc:Choice>
        </mc:AlternateContent>
        <mc:AlternateContent xmlns:mc="http://schemas.openxmlformats.org/markup-compatibility/2006">
          <mc:Choice Requires="x14">
            <control shapeId="1314" r:id="rId292" name="Check Box 290">
              <controlPr defaultSize="0" autoFill="0" autoLine="0" autoPict="0">
                <anchor moveWithCells="1">
                  <from>
                    <xdr:col>17</xdr:col>
                    <xdr:colOff>222250</xdr:colOff>
                    <xdr:row>42</xdr:row>
                    <xdr:rowOff>38100</xdr:rowOff>
                  </from>
                  <to>
                    <xdr:col>17</xdr:col>
                    <xdr:colOff>539750</xdr:colOff>
                    <xdr:row>42</xdr:row>
                    <xdr:rowOff>374650</xdr:rowOff>
                  </to>
                </anchor>
              </controlPr>
            </control>
          </mc:Choice>
        </mc:AlternateContent>
        <mc:AlternateContent xmlns:mc="http://schemas.openxmlformats.org/markup-compatibility/2006">
          <mc:Choice Requires="x14">
            <control shapeId="1315" r:id="rId293" name="Check Box 291">
              <controlPr defaultSize="0" autoFill="0" autoLine="0" autoPict="0">
                <anchor moveWithCells="1">
                  <from>
                    <xdr:col>17</xdr:col>
                    <xdr:colOff>222250</xdr:colOff>
                    <xdr:row>43</xdr:row>
                    <xdr:rowOff>38100</xdr:rowOff>
                  </from>
                  <to>
                    <xdr:col>17</xdr:col>
                    <xdr:colOff>539750</xdr:colOff>
                    <xdr:row>43</xdr:row>
                    <xdr:rowOff>374650</xdr:rowOff>
                  </to>
                </anchor>
              </controlPr>
            </control>
          </mc:Choice>
        </mc:AlternateContent>
        <mc:AlternateContent xmlns:mc="http://schemas.openxmlformats.org/markup-compatibility/2006">
          <mc:Choice Requires="x14">
            <control shapeId="1316" r:id="rId294" name="Check Box 292">
              <controlPr defaultSize="0" autoFill="0" autoLine="0" autoPict="0">
                <anchor moveWithCells="1">
                  <from>
                    <xdr:col>17</xdr:col>
                    <xdr:colOff>222250</xdr:colOff>
                    <xdr:row>44</xdr:row>
                    <xdr:rowOff>38100</xdr:rowOff>
                  </from>
                  <to>
                    <xdr:col>17</xdr:col>
                    <xdr:colOff>539750</xdr:colOff>
                    <xdr:row>44</xdr:row>
                    <xdr:rowOff>374650</xdr:rowOff>
                  </to>
                </anchor>
              </controlPr>
            </control>
          </mc:Choice>
        </mc:AlternateContent>
        <mc:AlternateContent xmlns:mc="http://schemas.openxmlformats.org/markup-compatibility/2006">
          <mc:Choice Requires="x14">
            <control shapeId="1317" r:id="rId295" name="Check Box 293">
              <controlPr defaultSize="0" autoFill="0" autoLine="0" autoPict="0">
                <anchor moveWithCells="1">
                  <from>
                    <xdr:col>17</xdr:col>
                    <xdr:colOff>222250</xdr:colOff>
                    <xdr:row>45</xdr:row>
                    <xdr:rowOff>38100</xdr:rowOff>
                  </from>
                  <to>
                    <xdr:col>17</xdr:col>
                    <xdr:colOff>539750</xdr:colOff>
                    <xdr:row>45</xdr:row>
                    <xdr:rowOff>374650</xdr:rowOff>
                  </to>
                </anchor>
              </controlPr>
            </control>
          </mc:Choice>
        </mc:AlternateContent>
        <mc:AlternateContent xmlns:mc="http://schemas.openxmlformats.org/markup-compatibility/2006">
          <mc:Choice Requires="x14">
            <control shapeId="1318" r:id="rId296" name="Check Box 294">
              <controlPr defaultSize="0" autoFill="0" autoLine="0" autoPict="0">
                <anchor moveWithCells="1">
                  <from>
                    <xdr:col>17</xdr:col>
                    <xdr:colOff>222250</xdr:colOff>
                    <xdr:row>46</xdr:row>
                    <xdr:rowOff>38100</xdr:rowOff>
                  </from>
                  <to>
                    <xdr:col>17</xdr:col>
                    <xdr:colOff>539750</xdr:colOff>
                    <xdr:row>46</xdr:row>
                    <xdr:rowOff>374650</xdr:rowOff>
                  </to>
                </anchor>
              </controlPr>
            </control>
          </mc:Choice>
        </mc:AlternateContent>
        <mc:AlternateContent xmlns:mc="http://schemas.openxmlformats.org/markup-compatibility/2006">
          <mc:Choice Requires="x14">
            <control shapeId="1319" r:id="rId297" name="Check Box 295">
              <controlPr defaultSize="0" autoFill="0" autoLine="0" autoPict="0">
                <anchor moveWithCells="1">
                  <from>
                    <xdr:col>17</xdr:col>
                    <xdr:colOff>222250</xdr:colOff>
                    <xdr:row>47</xdr:row>
                    <xdr:rowOff>38100</xdr:rowOff>
                  </from>
                  <to>
                    <xdr:col>17</xdr:col>
                    <xdr:colOff>539750</xdr:colOff>
                    <xdr:row>47</xdr:row>
                    <xdr:rowOff>374650</xdr:rowOff>
                  </to>
                </anchor>
              </controlPr>
            </control>
          </mc:Choice>
        </mc:AlternateContent>
        <mc:AlternateContent xmlns:mc="http://schemas.openxmlformats.org/markup-compatibility/2006">
          <mc:Choice Requires="x14">
            <control shapeId="1320" r:id="rId298" name="Check Box 296">
              <controlPr defaultSize="0" autoFill="0" autoLine="0" autoPict="0">
                <anchor moveWithCells="1">
                  <from>
                    <xdr:col>17</xdr:col>
                    <xdr:colOff>222250</xdr:colOff>
                    <xdr:row>48</xdr:row>
                    <xdr:rowOff>38100</xdr:rowOff>
                  </from>
                  <to>
                    <xdr:col>17</xdr:col>
                    <xdr:colOff>539750</xdr:colOff>
                    <xdr:row>48</xdr:row>
                    <xdr:rowOff>374650</xdr:rowOff>
                  </to>
                </anchor>
              </controlPr>
            </control>
          </mc:Choice>
        </mc:AlternateContent>
        <mc:AlternateContent xmlns:mc="http://schemas.openxmlformats.org/markup-compatibility/2006">
          <mc:Choice Requires="x14">
            <control shapeId="1321" r:id="rId299" name="Check Box 297">
              <controlPr defaultSize="0" autoFill="0" autoLine="0" autoPict="0">
                <anchor moveWithCells="1">
                  <from>
                    <xdr:col>17</xdr:col>
                    <xdr:colOff>222250</xdr:colOff>
                    <xdr:row>49</xdr:row>
                    <xdr:rowOff>38100</xdr:rowOff>
                  </from>
                  <to>
                    <xdr:col>17</xdr:col>
                    <xdr:colOff>539750</xdr:colOff>
                    <xdr:row>49</xdr:row>
                    <xdr:rowOff>374650</xdr:rowOff>
                  </to>
                </anchor>
              </controlPr>
            </control>
          </mc:Choice>
        </mc:AlternateContent>
        <mc:AlternateContent xmlns:mc="http://schemas.openxmlformats.org/markup-compatibility/2006">
          <mc:Choice Requires="x14">
            <control shapeId="1322" r:id="rId300" name="Check Box 298">
              <controlPr defaultSize="0" autoFill="0" autoLine="0" autoPict="0">
                <anchor moveWithCells="1">
                  <from>
                    <xdr:col>17</xdr:col>
                    <xdr:colOff>222250</xdr:colOff>
                    <xdr:row>50</xdr:row>
                    <xdr:rowOff>38100</xdr:rowOff>
                  </from>
                  <to>
                    <xdr:col>17</xdr:col>
                    <xdr:colOff>539750</xdr:colOff>
                    <xdr:row>50</xdr:row>
                    <xdr:rowOff>374650</xdr:rowOff>
                  </to>
                </anchor>
              </controlPr>
            </control>
          </mc:Choice>
        </mc:AlternateContent>
        <mc:AlternateContent xmlns:mc="http://schemas.openxmlformats.org/markup-compatibility/2006">
          <mc:Choice Requires="x14">
            <control shapeId="1323" r:id="rId301" name="Check Box 299">
              <controlPr defaultSize="0" autoFill="0" autoLine="0" autoPict="0">
                <anchor moveWithCells="1">
                  <from>
                    <xdr:col>17</xdr:col>
                    <xdr:colOff>222250</xdr:colOff>
                    <xdr:row>51</xdr:row>
                    <xdr:rowOff>38100</xdr:rowOff>
                  </from>
                  <to>
                    <xdr:col>17</xdr:col>
                    <xdr:colOff>539750</xdr:colOff>
                    <xdr:row>51</xdr:row>
                    <xdr:rowOff>374650</xdr:rowOff>
                  </to>
                </anchor>
              </controlPr>
            </control>
          </mc:Choice>
        </mc:AlternateContent>
        <mc:AlternateContent xmlns:mc="http://schemas.openxmlformats.org/markup-compatibility/2006">
          <mc:Choice Requires="x14">
            <control shapeId="1324" r:id="rId302" name="Check Box 300">
              <controlPr defaultSize="0" autoFill="0" autoLine="0" autoPict="0">
                <anchor moveWithCells="1">
                  <from>
                    <xdr:col>17</xdr:col>
                    <xdr:colOff>222250</xdr:colOff>
                    <xdr:row>52</xdr:row>
                    <xdr:rowOff>38100</xdr:rowOff>
                  </from>
                  <to>
                    <xdr:col>17</xdr:col>
                    <xdr:colOff>539750</xdr:colOff>
                    <xdr:row>52</xdr:row>
                    <xdr:rowOff>374650</xdr:rowOff>
                  </to>
                </anchor>
              </controlPr>
            </control>
          </mc:Choice>
        </mc:AlternateContent>
        <mc:AlternateContent xmlns:mc="http://schemas.openxmlformats.org/markup-compatibility/2006">
          <mc:Choice Requires="x14">
            <control shapeId="1325" r:id="rId303" name="Check Box 301">
              <controlPr defaultSize="0" autoFill="0" autoLine="0" autoPict="0">
                <anchor moveWithCells="1">
                  <from>
                    <xdr:col>17</xdr:col>
                    <xdr:colOff>222250</xdr:colOff>
                    <xdr:row>53</xdr:row>
                    <xdr:rowOff>38100</xdr:rowOff>
                  </from>
                  <to>
                    <xdr:col>17</xdr:col>
                    <xdr:colOff>539750</xdr:colOff>
                    <xdr:row>53</xdr:row>
                    <xdr:rowOff>374650</xdr:rowOff>
                  </to>
                </anchor>
              </controlPr>
            </control>
          </mc:Choice>
        </mc:AlternateContent>
        <mc:AlternateContent xmlns:mc="http://schemas.openxmlformats.org/markup-compatibility/2006">
          <mc:Choice Requires="x14">
            <control shapeId="1326" r:id="rId304" name="Check Box 302">
              <controlPr defaultSize="0" autoFill="0" autoLine="0" autoPict="0">
                <anchor moveWithCells="1">
                  <from>
                    <xdr:col>17</xdr:col>
                    <xdr:colOff>222250</xdr:colOff>
                    <xdr:row>54</xdr:row>
                    <xdr:rowOff>38100</xdr:rowOff>
                  </from>
                  <to>
                    <xdr:col>17</xdr:col>
                    <xdr:colOff>539750</xdr:colOff>
                    <xdr:row>54</xdr:row>
                    <xdr:rowOff>374650</xdr:rowOff>
                  </to>
                </anchor>
              </controlPr>
            </control>
          </mc:Choice>
        </mc:AlternateContent>
        <mc:AlternateContent xmlns:mc="http://schemas.openxmlformats.org/markup-compatibility/2006">
          <mc:Choice Requires="x14">
            <control shapeId="1327" r:id="rId305" name="Check Box 303">
              <controlPr defaultSize="0" autoFill="0" autoLine="0" autoPict="0">
                <anchor moveWithCells="1">
                  <from>
                    <xdr:col>17</xdr:col>
                    <xdr:colOff>222250</xdr:colOff>
                    <xdr:row>55</xdr:row>
                    <xdr:rowOff>38100</xdr:rowOff>
                  </from>
                  <to>
                    <xdr:col>17</xdr:col>
                    <xdr:colOff>539750</xdr:colOff>
                    <xdr:row>55</xdr:row>
                    <xdr:rowOff>374650</xdr:rowOff>
                  </to>
                </anchor>
              </controlPr>
            </control>
          </mc:Choice>
        </mc:AlternateContent>
        <mc:AlternateContent xmlns:mc="http://schemas.openxmlformats.org/markup-compatibility/2006">
          <mc:Choice Requires="x14">
            <control shapeId="1328" r:id="rId306" name="Check Box 304">
              <controlPr defaultSize="0" autoFill="0" autoLine="0" autoPict="0">
                <anchor moveWithCells="1">
                  <from>
                    <xdr:col>17</xdr:col>
                    <xdr:colOff>222250</xdr:colOff>
                    <xdr:row>56</xdr:row>
                    <xdr:rowOff>38100</xdr:rowOff>
                  </from>
                  <to>
                    <xdr:col>17</xdr:col>
                    <xdr:colOff>539750</xdr:colOff>
                    <xdr:row>56</xdr:row>
                    <xdr:rowOff>374650</xdr:rowOff>
                  </to>
                </anchor>
              </controlPr>
            </control>
          </mc:Choice>
        </mc:AlternateContent>
        <mc:AlternateContent xmlns:mc="http://schemas.openxmlformats.org/markup-compatibility/2006">
          <mc:Choice Requires="x14">
            <control shapeId="1329" r:id="rId307" name="Check Box 305">
              <controlPr defaultSize="0" autoFill="0" autoLine="0" autoPict="0">
                <anchor moveWithCells="1">
                  <from>
                    <xdr:col>17</xdr:col>
                    <xdr:colOff>222250</xdr:colOff>
                    <xdr:row>57</xdr:row>
                    <xdr:rowOff>38100</xdr:rowOff>
                  </from>
                  <to>
                    <xdr:col>17</xdr:col>
                    <xdr:colOff>539750</xdr:colOff>
                    <xdr:row>57</xdr:row>
                    <xdr:rowOff>374650</xdr:rowOff>
                  </to>
                </anchor>
              </controlPr>
            </control>
          </mc:Choice>
        </mc:AlternateContent>
        <mc:AlternateContent xmlns:mc="http://schemas.openxmlformats.org/markup-compatibility/2006">
          <mc:Choice Requires="x14">
            <control shapeId="1330" r:id="rId308" name="Check Box 306">
              <controlPr defaultSize="0" autoFill="0" autoLine="0" autoPict="0">
                <anchor moveWithCells="1">
                  <from>
                    <xdr:col>17</xdr:col>
                    <xdr:colOff>222250</xdr:colOff>
                    <xdr:row>58</xdr:row>
                    <xdr:rowOff>38100</xdr:rowOff>
                  </from>
                  <to>
                    <xdr:col>17</xdr:col>
                    <xdr:colOff>539750</xdr:colOff>
                    <xdr:row>58</xdr:row>
                    <xdr:rowOff>374650</xdr:rowOff>
                  </to>
                </anchor>
              </controlPr>
            </control>
          </mc:Choice>
        </mc:AlternateContent>
        <mc:AlternateContent xmlns:mc="http://schemas.openxmlformats.org/markup-compatibility/2006">
          <mc:Choice Requires="x14">
            <control shapeId="1331" r:id="rId309" name="Check Box 307">
              <controlPr defaultSize="0" autoFill="0" autoLine="0" autoPict="0">
                <anchor moveWithCells="1">
                  <from>
                    <xdr:col>17</xdr:col>
                    <xdr:colOff>222250</xdr:colOff>
                    <xdr:row>59</xdr:row>
                    <xdr:rowOff>38100</xdr:rowOff>
                  </from>
                  <to>
                    <xdr:col>17</xdr:col>
                    <xdr:colOff>539750</xdr:colOff>
                    <xdr:row>59</xdr:row>
                    <xdr:rowOff>374650</xdr:rowOff>
                  </to>
                </anchor>
              </controlPr>
            </control>
          </mc:Choice>
        </mc:AlternateContent>
        <mc:AlternateContent xmlns:mc="http://schemas.openxmlformats.org/markup-compatibility/2006">
          <mc:Choice Requires="x14">
            <control shapeId="1332" r:id="rId310" name="Check Box 308">
              <controlPr defaultSize="0" autoFill="0" autoLine="0" autoPict="0">
                <anchor moveWithCells="1">
                  <from>
                    <xdr:col>17</xdr:col>
                    <xdr:colOff>222250</xdr:colOff>
                    <xdr:row>60</xdr:row>
                    <xdr:rowOff>38100</xdr:rowOff>
                  </from>
                  <to>
                    <xdr:col>17</xdr:col>
                    <xdr:colOff>539750</xdr:colOff>
                    <xdr:row>60</xdr:row>
                    <xdr:rowOff>374650</xdr:rowOff>
                  </to>
                </anchor>
              </controlPr>
            </control>
          </mc:Choice>
        </mc:AlternateContent>
        <mc:AlternateContent xmlns:mc="http://schemas.openxmlformats.org/markup-compatibility/2006">
          <mc:Choice Requires="x14">
            <control shapeId="1333" r:id="rId311" name="Check Box 309">
              <controlPr defaultSize="0" autoFill="0" autoLine="0" autoPict="0">
                <anchor moveWithCells="1">
                  <from>
                    <xdr:col>17</xdr:col>
                    <xdr:colOff>222250</xdr:colOff>
                    <xdr:row>61</xdr:row>
                    <xdr:rowOff>38100</xdr:rowOff>
                  </from>
                  <to>
                    <xdr:col>17</xdr:col>
                    <xdr:colOff>539750</xdr:colOff>
                    <xdr:row>61</xdr:row>
                    <xdr:rowOff>374650</xdr:rowOff>
                  </to>
                </anchor>
              </controlPr>
            </control>
          </mc:Choice>
        </mc:AlternateContent>
        <mc:AlternateContent xmlns:mc="http://schemas.openxmlformats.org/markup-compatibility/2006">
          <mc:Choice Requires="x14">
            <control shapeId="1334" r:id="rId312" name="Check Box 310">
              <controlPr defaultSize="0" autoFill="0" autoLine="0" autoPict="0">
                <anchor moveWithCells="1">
                  <from>
                    <xdr:col>17</xdr:col>
                    <xdr:colOff>222250</xdr:colOff>
                    <xdr:row>62</xdr:row>
                    <xdr:rowOff>38100</xdr:rowOff>
                  </from>
                  <to>
                    <xdr:col>17</xdr:col>
                    <xdr:colOff>539750</xdr:colOff>
                    <xdr:row>62</xdr:row>
                    <xdr:rowOff>374650</xdr:rowOff>
                  </to>
                </anchor>
              </controlPr>
            </control>
          </mc:Choice>
        </mc:AlternateContent>
        <mc:AlternateContent xmlns:mc="http://schemas.openxmlformats.org/markup-compatibility/2006">
          <mc:Choice Requires="x14">
            <control shapeId="1335" r:id="rId313" name="Check Box 311">
              <controlPr defaultSize="0" autoFill="0" autoLine="0" autoPict="0">
                <anchor moveWithCells="1">
                  <from>
                    <xdr:col>17</xdr:col>
                    <xdr:colOff>222250</xdr:colOff>
                    <xdr:row>63</xdr:row>
                    <xdr:rowOff>38100</xdr:rowOff>
                  </from>
                  <to>
                    <xdr:col>17</xdr:col>
                    <xdr:colOff>539750</xdr:colOff>
                    <xdr:row>63</xdr:row>
                    <xdr:rowOff>374650</xdr:rowOff>
                  </to>
                </anchor>
              </controlPr>
            </control>
          </mc:Choice>
        </mc:AlternateContent>
        <mc:AlternateContent xmlns:mc="http://schemas.openxmlformats.org/markup-compatibility/2006">
          <mc:Choice Requires="x14">
            <control shapeId="1336" r:id="rId314" name="Check Box 312">
              <controlPr defaultSize="0" autoFill="0" autoLine="0" autoPict="0">
                <anchor moveWithCells="1">
                  <from>
                    <xdr:col>17</xdr:col>
                    <xdr:colOff>222250</xdr:colOff>
                    <xdr:row>64</xdr:row>
                    <xdr:rowOff>38100</xdr:rowOff>
                  </from>
                  <to>
                    <xdr:col>17</xdr:col>
                    <xdr:colOff>539750</xdr:colOff>
                    <xdr:row>64</xdr:row>
                    <xdr:rowOff>374650</xdr:rowOff>
                  </to>
                </anchor>
              </controlPr>
            </control>
          </mc:Choice>
        </mc:AlternateContent>
        <mc:AlternateContent xmlns:mc="http://schemas.openxmlformats.org/markup-compatibility/2006">
          <mc:Choice Requires="x14">
            <control shapeId="1337" r:id="rId315" name="Check Box 313">
              <controlPr defaultSize="0" autoFill="0" autoLine="0" autoPict="0">
                <anchor moveWithCells="1">
                  <from>
                    <xdr:col>17</xdr:col>
                    <xdr:colOff>222250</xdr:colOff>
                    <xdr:row>65</xdr:row>
                    <xdr:rowOff>38100</xdr:rowOff>
                  </from>
                  <to>
                    <xdr:col>17</xdr:col>
                    <xdr:colOff>539750</xdr:colOff>
                    <xdr:row>65</xdr:row>
                    <xdr:rowOff>374650</xdr:rowOff>
                  </to>
                </anchor>
              </controlPr>
            </control>
          </mc:Choice>
        </mc:AlternateContent>
        <mc:AlternateContent xmlns:mc="http://schemas.openxmlformats.org/markup-compatibility/2006">
          <mc:Choice Requires="x14">
            <control shapeId="1338" r:id="rId316" name="Check Box 314">
              <controlPr defaultSize="0" autoFill="0" autoLine="0" autoPict="0">
                <anchor moveWithCells="1">
                  <from>
                    <xdr:col>17</xdr:col>
                    <xdr:colOff>222250</xdr:colOff>
                    <xdr:row>66</xdr:row>
                    <xdr:rowOff>38100</xdr:rowOff>
                  </from>
                  <to>
                    <xdr:col>17</xdr:col>
                    <xdr:colOff>539750</xdr:colOff>
                    <xdr:row>66</xdr:row>
                    <xdr:rowOff>374650</xdr:rowOff>
                  </to>
                </anchor>
              </controlPr>
            </control>
          </mc:Choice>
        </mc:AlternateContent>
        <mc:AlternateContent xmlns:mc="http://schemas.openxmlformats.org/markup-compatibility/2006">
          <mc:Choice Requires="x14">
            <control shapeId="1339" r:id="rId317" name="Check Box 315">
              <controlPr defaultSize="0" autoFill="0" autoLine="0" autoPict="0">
                <anchor moveWithCells="1">
                  <from>
                    <xdr:col>17</xdr:col>
                    <xdr:colOff>222250</xdr:colOff>
                    <xdr:row>67</xdr:row>
                    <xdr:rowOff>38100</xdr:rowOff>
                  </from>
                  <to>
                    <xdr:col>17</xdr:col>
                    <xdr:colOff>539750</xdr:colOff>
                    <xdr:row>67</xdr:row>
                    <xdr:rowOff>374650</xdr:rowOff>
                  </to>
                </anchor>
              </controlPr>
            </control>
          </mc:Choice>
        </mc:AlternateContent>
        <mc:AlternateContent xmlns:mc="http://schemas.openxmlformats.org/markup-compatibility/2006">
          <mc:Choice Requires="x14">
            <control shapeId="1340" r:id="rId318" name="Check Box 316">
              <controlPr defaultSize="0" autoFill="0" autoLine="0" autoPict="0">
                <anchor moveWithCells="1">
                  <from>
                    <xdr:col>17</xdr:col>
                    <xdr:colOff>222250</xdr:colOff>
                    <xdr:row>68</xdr:row>
                    <xdr:rowOff>38100</xdr:rowOff>
                  </from>
                  <to>
                    <xdr:col>17</xdr:col>
                    <xdr:colOff>539750</xdr:colOff>
                    <xdr:row>68</xdr:row>
                    <xdr:rowOff>374650</xdr:rowOff>
                  </to>
                </anchor>
              </controlPr>
            </control>
          </mc:Choice>
        </mc:AlternateContent>
        <mc:AlternateContent xmlns:mc="http://schemas.openxmlformats.org/markup-compatibility/2006">
          <mc:Choice Requires="x14">
            <control shapeId="1341" r:id="rId319" name="Check Box 317">
              <controlPr defaultSize="0" autoFill="0" autoLine="0" autoPict="0">
                <anchor moveWithCells="1">
                  <from>
                    <xdr:col>17</xdr:col>
                    <xdr:colOff>222250</xdr:colOff>
                    <xdr:row>69</xdr:row>
                    <xdr:rowOff>38100</xdr:rowOff>
                  </from>
                  <to>
                    <xdr:col>17</xdr:col>
                    <xdr:colOff>539750</xdr:colOff>
                    <xdr:row>69</xdr:row>
                    <xdr:rowOff>374650</xdr:rowOff>
                  </to>
                </anchor>
              </controlPr>
            </control>
          </mc:Choice>
        </mc:AlternateContent>
        <mc:AlternateContent xmlns:mc="http://schemas.openxmlformats.org/markup-compatibility/2006">
          <mc:Choice Requires="x14">
            <control shapeId="1342" r:id="rId320" name="Check Box 318">
              <controlPr defaultSize="0" autoFill="0" autoLine="0" autoPict="0">
                <anchor moveWithCells="1">
                  <from>
                    <xdr:col>17</xdr:col>
                    <xdr:colOff>222250</xdr:colOff>
                    <xdr:row>70</xdr:row>
                    <xdr:rowOff>38100</xdr:rowOff>
                  </from>
                  <to>
                    <xdr:col>17</xdr:col>
                    <xdr:colOff>539750</xdr:colOff>
                    <xdr:row>70</xdr:row>
                    <xdr:rowOff>374650</xdr:rowOff>
                  </to>
                </anchor>
              </controlPr>
            </control>
          </mc:Choice>
        </mc:AlternateContent>
        <mc:AlternateContent xmlns:mc="http://schemas.openxmlformats.org/markup-compatibility/2006">
          <mc:Choice Requires="x14">
            <control shapeId="1343" r:id="rId321" name="Check Box 319">
              <controlPr defaultSize="0" autoFill="0" autoLine="0" autoPict="0">
                <anchor moveWithCells="1">
                  <from>
                    <xdr:col>17</xdr:col>
                    <xdr:colOff>222250</xdr:colOff>
                    <xdr:row>71</xdr:row>
                    <xdr:rowOff>38100</xdr:rowOff>
                  </from>
                  <to>
                    <xdr:col>17</xdr:col>
                    <xdr:colOff>539750</xdr:colOff>
                    <xdr:row>71</xdr:row>
                    <xdr:rowOff>374650</xdr:rowOff>
                  </to>
                </anchor>
              </controlPr>
            </control>
          </mc:Choice>
        </mc:AlternateContent>
        <mc:AlternateContent xmlns:mc="http://schemas.openxmlformats.org/markup-compatibility/2006">
          <mc:Choice Requires="x14">
            <control shapeId="1344" r:id="rId322" name="Check Box 320">
              <controlPr defaultSize="0" autoFill="0" autoLine="0" autoPict="0">
                <anchor moveWithCells="1">
                  <from>
                    <xdr:col>17</xdr:col>
                    <xdr:colOff>222250</xdr:colOff>
                    <xdr:row>72</xdr:row>
                    <xdr:rowOff>38100</xdr:rowOff>
                  </from>
                  <to>
                    <xdr:col>17</xdr:col>
                    <xdr:colOff>539750</xdr:colOff>
                    <xdr:row>72</xdr:row>
                    <xdr:rowOff>374650</xdr:rowOff>
                  </to>
                </anchor>
              </controlPr>
            </control>
          </mc:Choice>
        </mc:AlternateContent>
        <mc:AlternateContent xmlns:mc="http://schemas.openxmlformats.org/markup-compatibility/2006">
          <mc:Choice Requires="x14">
            <control shapeId="1345" r:id="rId323" name="Check Box 321">
              <controlPr defaultSize="0" autoFill="0" autoLine="0" autoPict="0">
                <anchor moveWithCells="1">
                  <from>
                    <xdr:col>17</xdr:col>
                    <xdr:colOff>222250</xdr:colOff>
                    <xdr:row>73</xdr:row>
                    <xdr:rowOff>38100</xdr:rowOff>
                  </from>
                  <to>
                    <xdr:col>17</xdr:col>
                    <xdr:colOff>539750</xdr:colOff>
                    <xdr:row>73</xdr:row>
                    <xdr:rowOff>374650</xdr:rowOff>
                  </to>
                </anchor>
              </controlPr>
            </control>
          </mc:Choice>
        </mc:AlternateContent>
        <mc:AlternateContent xmlns:mc="http://schemas.openxmlformats.org/markup-compatibility/2006">
          <mc:Choice Requires="x14">
            <control shapeId="1346" r:id="rId324" name="Check Box 322">
              <controlPr defaultSize="0" autoFill="0" autoLine="0" autoPict="0">
                <anchor moveWithCells="1">
                  <from>
                    <xdr:col>17</xdr:col>
                    <xdr:colOff>222250</xdr:colOff>
                    <xdr:row>74</xdr:row>
                    <xdr:rowOff>38100</xdr:rowOff>
                  </from>
                  <to>
                    <xdr:col>17</xdr:col>
                    <xdr:colOff>539750</xdr:colOff>
                    <xdr:row>74</xdr:row>
                    <xdr:rowOff>374650</xdr:rowOff>
                  </to>
                </anchor>
              </controlPr>
            </control>
          </mc:Choice>
        </mc:AlternateContent>
        <mc:AlternateContent xmlns:mc="http://schemas.openxmlformats.org/markup-compatibility/2006">
          <mc:Choice Requires="x14">
            <control shapeId="1347" r:id="rId325" name="Check Box 323">
              <controlPr defaultSize="0" autoFill="0" autoLine="0" autoPict="0">
                <anchor moveWithCells="1">
                  <from>
                    <xdr:col>17</xdr:col>
                    <xdr:colOff>222250</xdr:colOff>
                    <xdr:row>75</xdr:row>
                    <xdr:rowOff>38100</xdr:rowOff>
                  </from>
                  <to>
                    <xdr:col>17</xdr:col>
                    <xdr:colOff>539750</xdr:colOff>
                    <xdr:row>75</xdr:row>
                    <xdr:rowOff>374650</xdr:rowOff>
                  </to>
                </anchor>
              </controlPr>
            </control>
          </mc:Choice>
        </mc:AlternateContent>
        <mc:AlternateContent xmlns:mc="http://schemas.openxmlformats.org/markup-compatibility/2006">
          <mc:Choice Requires="x14">
            <control shapeId="1348" r:id="rId326" name="Check Box 324">
              <controlPr defaultSize="0" autoFill="0" autoLine="0" autoPict="0">
                <anchor moveWithCells="1">
                  <from>
                    <xdr:col>17</xdr:col>
                    <xdr:colOff>222250</xdr:colOff>
                    <xdr:row>76</xdr:row>
                    <xdr:rowOff>38100</xdr:rowOff>
                  </from>
                  <to>
                    <xdr:col>17</xdr:col>
                    <xdr:colOff>539750</xdr:colOff>
                    <xdr:row>76</xdr:row>
                    <xdr:rowOff>374650</xdr:rowOff>
                  </to>
                </anchor>
              </controlPr>
            </control>
          </mc:Choice>
        </mc:AlternateContent>
        <mc:AlternateContent xmlns:mc="http://schemas.openxmlformats.org/markup-compatibility/2006">
          <mc:Choice Requires="x14">
            <control shapeId="1349" r:id="rId327" name="Check Box 325">
              <controlPr defaultSize="0" autoFill="0" autoLine="0" autoPict="0">
                <anchor moveWithCells="1">
                  <from>
                    <xdr:col>17</xdr:col>
                    <xdr:colOff>222250</xdr:colOff>
                    <xdr:row>77</xdr:row>
                    <xdr:rowOff>38100</xdr:rowOff>
                  </from>
                  <to>
                    <xdr:col>17</xdr:col>
                    <xdr:colOff>539750</xdr:colOff>
                    <xdr:row>77</xdr:row>
                    <xdr:rowOff>374650</xdr:rowOff>
                  </to>
                </anchor>
              </controlPr>
            </control>
          </mc:Choice>
        </mc:AlternateContent>
        <mc:AlternateContent xmlns:mc="http://schemas.openxmlformats.org/markup-compatibility/2006">
          <mc:Choice Requires="x14">
            <control shapeId="1350" r:id="rId328" name="Check Box 326">
              <controlPr defaultSize="0" autoFill="0" autoLine="0" autoPict="0">
                <anchor moveWithCells="1">
                  <from>
                    <xdr:col>17</xdr:col>
                    <xdr:colOff>222250</xdr:colOff>
                    <xdr:row>78</xdr:row>
                    <xdr:rowOff>38100</xdr:rowOff>
                  </from>
                  <to>
                    <xdr:col>17</xdr:col>
                    <xdr:colOff>539750</xdr:colOff>
                    <xdr:row>78</xdr:row>
                    <xdr:rowOff>374650</xdr:rowOff>
                  </to>
                </anchor>
              </controlPr>
            </control>
          </mc:Choice>
        </mc:AlternateContent>
        <mc:AlternateContent xmlns:mc="http://schemas.openxmlformats.org/markup-compatibility/2006">
          <mc:Choice Requires="x14">
            <control shapeId="1351" r:id="rId329" name="Check Box 327">
              <controlPr defaultSize="0" autoFill="0" autoLine="0" autoPict="0">
                <anchor moveWithCells="1">
                  <from>
                    <xdr:col>17</xdr:col>
                    <xdr:colOff>222250</xdr:colOff>
                    <xdr:row>79</xdr:row>
                    <xdr:rowOff>38100</xdr:rowOff>
                  </from>
                  <to>
                    <xdr:col>17</xdr:col>
                    <xdr:colOff>539750</xdr:colOff>
                    <xdr:row>79</xdr:row>
                    <xdr:rowOff>374650</xdr:rowOff>
                  </to>
                </anchor>
              </controlPr>
            </control>
          </mc:Choice>
        </mc:AlternateContent>
        <mc:AlternateContent xmlns:mc="http://schemas.openxmlformats.org/markup-compatibility/2006">
          <mc:Choice Requires="x14">
            <control shapeId="1352" r:id="rId330" name="Check Box 328">
              <controlPr defaultSize="0" autoFill="0" autoLine="0" autoPict="0">
                <anchor moveWithCells="1">
                  <from>
                    <xdr:col>17</xdr:col>
                    <xdr:colOff>222250</xdr:colOff>
                    <xdr:row>80</xdr:row>
                    <xdr:rowOff>38100</xdr:rowOff>
                  </from>
                  <to>
                    <xdr:col>17</xdr:col>
                    <xdr:colOff>539750</xdr:colOff>
                    <xdr:row>80</xdr:row>
                    <xdr:rowOff>374650</xdr:rowOff>
                  </to>
                </anchor>
              </controlPr>
            </control>
          </mc:Choice>
        </mc:AlternateContent>
        <mc:AlternateContent xmlns:mc="http://schemas.openxmlformats.org/markup-compatibility/2006">
          <mc:Choice Requires="x14">
            <control shapeId="1353" r:id="rId331" name="Check Box 329">
              <controlPr defaultSize="0" autoFill="0" autoLine="0" autoPict="0">
                <anchor moveWithCells="1">
                  <from>
                    <xdr:col>17</xdr:col>
                    <xdr:colOff>222250</xdr:colOff>
                    <xdr:row>81</xdr:row>
                    <xdr:rowOff>38100</xdr:rowOff>
                  </from>
                  <to>
                    <xdr:col>17</xdr:col>
                    <xdr:colOff>539750</xdr:colOff>
                    <xdr:row>81</xdr:row>
                    <xdr:rowOff>374650</xdr:rowOff>
                  </to>
                </anchor>
              </controlPr>
            </control>
          </mc:Choice>
        </mc:AlternateContent>
        <mc:AlternateContent xmlns:mc="http://schemas.openxmlformats.org/markup-compatibility/2006">
          <mc:Choice Requires="x14">
            <control shapeId="1354" r:id="rId332" name="Check Box 330">
              <controlPr defaultSize="0" autoFill="0" autoLine="0" autoPict="0">
                <anchor moveWithCells="1">
                  <from>
                    <xdr:col>17</xdr:col>
                    <xdr:colOff>222250</xdr:colOff>
                    <xdr:row>82</xdr:row>
                    <xdr:rowOff>38100</xdr:rowOff>
                  </from>
                  <to>
                    <xdr:col>17</xdr:col>
                    <xdr:colOff>539750</xdr:colOff>
                    <xdr:row>82</xdr:row>
                    <xdr:rowOff>374650</xdr:rowOff>
                  </to>
                </anchor>
              </controlPr>
            </control>
          </mc:Choice>
        </mc:AlternateContent>
        <mc:AlternateContent xmlns:mc="http://schemas.openxmlformats.org/markup-compatibility/2006">
          <mc:Choice Requires="x14">
            <control shapeId="1355" r:id="rId333" name="Check Box 331">
              <controlPr defaultSize="0" autoFill="0" autoLine="0" autoPict="0">
                <anchor moveWithCells="1">
                  <from>
                    <xdr:col>17</xdr:col>
                    <xdr:colOff>222250</xdr:colOff>
                    <xdr:row>83</xdr:row>
                    <xdr:rowOff>38100</xdr:rowOff>
                  </from>
                  <to>
                    <xdr:col>17</xdr:col>
                    <xdr:colOff>539750</xdr:colOff>
                    <xdr:row>83</xdr:row>
                    <xdr:rowOff>374650</xdr:rowOff>
                  </to>
                </anchor>
              </controlPr>
            </control>
          </mc:Choice>
        </mc:AlternateContent>
        <mc:AlternateContent xmlns:mc="http://schemas.openxmlformats.org/markup-compatibility/2006">
          <mc:Choice Requires="x14">
            <control shapeId="1356" r:id="rId334" name="Check Box 332">
              <controlPr defaultSize="0" autoFill="0" autoLine="0" autoPict="0">
                <anchor moveWithCells="1">
                  <from>
                    <xdr:col>17</xdr:col>
                    <xdr:colOff>222250</xdr:colOff>
                    <xdr:row>84</xdr:row>
                    <xdr:rowOff>38100</xdr:rowOff>
                  </from>
                  <to>
                    <xdr:col>17</xdr:col>
                    <xdr:colOff>539750</xdr:colOff>
                    <xdr:row>84</xdr:row>
                    <xdr:rowOff>374650</xdr:rowOff>
                  </to>
                </anchor>
              </controlPr>
            </control>
          </mc:Choice>
        </mc:AlternateContent>
        <mc:AlternateContent xmlns:mc="http://schemas.openxmlformats.org/markup-compatibility/2006">
          <mc:Choice Requires="x14">
            <control shapeId="1357" r:id="rId335" name="Check Box 333">
              <controlPr defaultSize="0" autoFill="0" autoLine="0" autoPict="0">
                <anchor moveWithCells="1">
                  <from>
                    <xdr:col>17</xdr:col>
                    <xdr:colOff>222250</xdr:colOff>
                    <xdr:row>85</xdr:row>
                    <xdr:rowOff>38100</xdr:rowOff>
                  </from>
                  <to>
                    <xdr:col>17</xdr:col>
                    <xdr:colOff>539750</xdr:colOff>
                    <xdr:row>85</xdr:row>
                    <xdr:rowOff>374650</xdr:rowOff>
                  </to>
                </anchor>
              </controlPr>
            </control>
          </mc:Choice>
        </mc:AlternateContent>
        <mc:AlternateContent xmlns:mc="http://schemas.openxmlformats.org/markup-compatibility/2006">
          <mc:Choice Requires="x14">
            <control shapeId="1358" r:id="rId336" name="Check Box 334">
              <controlPr defaultSize="0" autoFill="0" autoLine="0" autoPict="0">
                <anchor moveWithCells="1">
                  <from>
                    <xdr:col>17</xdr:col>
                    <xdr:colOff>222250</xdr:colOff>
                    <xdr:row>86</xdr:row>
                    <xdr:rowOff>38100</xdr:rowOff>
                  </from>
                  <to>
                    <xdr:col>17</xdr:col>
                    <xdr:colOff>539750</xdr:colOff>
                    <xdr:row>86</xdr:row>
                    <xdr:rowOff>374650</xdr:rowOff>
                  </to>
                </anchor>
              </controlPr>
            </control>
          </mc:Choice>
        </mc:AlternateContent>
        <mc:AlternateContent xmlns:mc="http://schemas.openxmlformats.org/markup-compatibility/2006">
          <mc:Choice Requires="x14">
            <control shapeId="1359" r:id="rId337" name="Check Box 335">
              <controlPr defaultSize="0" autoFill="0" autoLine="0" autoPict="0">
                <anchor moveWithCells="1">
                  <from>
                    <xdr:col>17</xdr:col>
                    <xdr:colOff>222250</xdr:colOff>
                    <xdr:row>87</xdr:row>
                    <xdr:rowOff>38100</xdr:rowOff>
                  </from>
                  <to>
                    <xdr:col>17</xdr:col>
                    <xdr:colOff>539750</xdr:colOff>
                    <xdr:row>87</xdr:row>
                    <xdr:rowOff>374650</xdr:rowOff>
                  </to>
                </anchor>
              </controlPr>
            </control>
          </mc:Choice>
        </mc:AlternateContent>
        <mc:AlternateContent xmlns:mc="http://schemas.openxmlformats.org/markup-compatibility/2006">
          <mc:Choice Requires="x14">
            <control shapeId="1360" r:id="rId338" name="Check Box 336">
              <controlPr defaultSize="0" autoFill="0" autoLine="0" autoPict="0">
                <anchor moveWithCells="1">
                  <from>
                    <xdr:col>17</xdr:col>
                    <xdr:colOff>222250</xdr:colOff>
                    <xdr:row>88</xdr:row>
                    <xdr:rowOff>38100</xdr:rowOff>
                  </from>
                  <to>
                    <xdr:col>17</xdr:col>
                    <xdr:colOff>539750</xdr:colOff>
                    <xdr:row>88</xdr:row>
                    <xdr:rowOff>374650</xdr:rowOff>
                  </to>
                </anchor>
              </controlPr>
            </control>
          </mc:Choice>
        </mc:AlternateContent>
        <mc:AlternateContent xmlns:mc="http://schemas.openxmlformats.org/markup-compatibility/2006">
          <mc:Choice Requires="x14">
            <control shapeId="1361" r:id="rId339" name="Check Box 337">
              <controlPr defaultSize="0" autoFill="0" autoLine="0" autoPict="0">
                <anchor moveWithCells="1">
                  <from>
                    <xdr:col>17</xdr:col>
                    <xdr:colOff>222250</xdr:colOff>
                    <xdr:row>89</xdr:row>
                    <xdr:rowOff>38100</xdr:rowOff>
                  </from>
                  <to>
                    <xdr:col>17</xdr:col>
                    <xdr:colOff>539750</xdr:colOff>
                    <xdr:row>89</xdr:row>
                    <xdr:rowOff>374650</xdr:rowOff>
                  </to>
                </anchor>
              </controlPr>
            </control>
          </mc:Choice>
        </mc:AlternateContent>
        <mc:AlternateContent xmlns:mc="http://schemas.openxmlformats.org/markup-compatibility/2006">
          <mc:Choice Requires="x14">
            <control shapeId="1362" r:id="rId340" name="Check Box 338">
              <controlPr defaultSize="0" autoFill="0" autoLine="0" autoPict="0">
                <anchor moveWithCells="1">
                  <from>
                    <xdr:col>17</xdr:col>
                    <xdr:colOff>222250</xdr:colOff>
                    <xdr:row>90</xdr:row>
                    <xdr:rowOff>38100</xdr:rowOff>
                  </from>
                  <to>
                    <xdr:col>17</xdr:col>
                    <xdr:colOff>539750</xdr:colOff>
                    <xdr:row>90</xdr:row>
                    <xdr:rowOff>374650</xdr:rowOff>
                  </to>
                </anchor>
              </controlPr>
            </control>
          </mc:Choice>
        </mc:AlternateContent>
        <mc:AlternateContent xmlns:mc="http://schemas.openxmlformats.org/markup-compatibility/2006">
          <mc:Choice Requires="x14">
            <control shapeId="1363" r:id="rId341" name="Check Box 339">
              <controlPr defaultSize="0" autoFill="0" autoLine="0" autoPict="0">
                <anchor moveWithCells="1">
                  <from>
                    <xdr:col>17</xdr:col>
                    <xdr:colOff>222250</xdr:colOff>
                    <xdr:row>91</xdr:row>
                    <xdr:rowOff>38100</xdr:rowOff>
                  </from>
                  <to>
                    <xdr:col>17</xdr:col>
                    <xdr:colOff>539750</xdr:colOff>
                    <xdr:row>91</xdr:row>
                    <xdr:rowOff>374650</xdr:rowOff>
                  </to>
                </anchor>
              </controlPr>
            </control>
          </mc:Choice>
        </mc:AlternateContent>
        <mc:AlternateContent xmlns:mc="http://schemas.openxmlformats.org/markup-compatibility/2006">
          <mc:Choice Requires="x14">
            <control shapeId="1364" r:id="rId342" name="Check Box 340">
              <controlPr defaultSize="0" autoFill="0" autoLine="0" autoPict="0">
                <anchor moveWithCells="1">
                  <from>
                    <xdr:col>17</xdr:col>
                    <xdr:colOff>222250</xdr:colOff>
                    <xdr:row>92</xdr:row>
                    <xdr:rowOff>38100</xdr:rowOff>
                  </from>
                  <to>
                    <xdr:col>17</xdr:col>
                    <xdr:colOff>539750</xdr:colOff>
                    <xdr:row>92</xdr:row>
                    <xdr:rowOff>374650</xdr:rowOff>
                  </to>
                </anchor>
              </controlPr>
            </control>
          </mc:Choice>
        </mc:AlternateContent>
        <mc:AlternateContent xmlns:mc="http://schemas.openxmlformats.org/markup-compatibility/2006">
          <mc:Choice Requires="x14">
            <control shapeId="1365" r:id="rId343" name="Check Box 341">
              <controlPr defaultSize="0" autoFill="0" autoLine="0" autoPict="0">
                <anchor moveWithCells="1">
                  <from>
                    <xdr:col>17</xdr:col>
                    <xdr:colOff>222250</xdr:colOff>
                    <xdr:row>93</xdr:row>
                    <xdr:rowOff>38100</xdr:rowOff>
                  </from>
                  <to>
                    <xdr:col>17</xdr:col>
                    <xdr:colOff>539750</xdr:colOff>
                    <xdr:row>93</xdr:row>
                    <xdr:rowOff>374650</xdr:rowOff>
                  </to>
                </anchor>
              </controlPr>
            </control>
          </mc:Choice>
        </mc:AlternateContent>
        <mc:AlternateContent xmlns:mc="http://schemas.openxmlformats.org/markup-compatibility/2006">
          <mc:Choice Requires="x14">
            <control shapeId="1366" r:id="rId344" name="Check Box 342">
              <controlPr defaultSize="0" autoFill="0" autoLine="0" autoPict="0">
                <anchor moveWithCells="1">
                  <from>
                    <xdr:col>17</xdr:col>
                    <xdr:colOff>222250</xdr:colOff>
                    <xdr:row>94</xdr:row>
                    <xdr:rowOff>38100</xdr:rowOff>
                  </from>
                  <to>
                    <xdr:col>17</xdr:col>
                    <xdr:colOff>539750</xdr:colOff>
                    <xdr:row>94</xdr:row>
                    <xdr:rowOff>374650</xdr:rowOff>
                  </to>
                </anchor>
              </controlPr>
            </control>
          </mc:Choice>
        </mc:AlternateContent>
        <mc:AlternateContent xmlns:mc="http://schemas.openxmlformats.org/markup-compatibility/2006">
          <mc:Choice Requires="x14">
            <control shapeId="1367" r:id="rId345" name="Check Box 343">
              <controlPr defaultSize="0" autoFill="0" autoLine="0" autoPict="0">
                <anchor moveWithCells="1">
                  <from>
                    <xdr:col>17</xdr:col>
                    <xdr:colOff>222250</xdr:colOff>
                    <xdr:row>95</xdr:row>
                    <xdr:rowOff>38100</xdr:rowOff>
                  </from>
                  <to>
                    <xdr:col>17</xdr:col>
                    <xdr:colOff>539750</xdr:colOff>
                    <xdr:row>95</xdr:row>
                    <xdr:rowOff>374650</xdr:rowOff>
                  </to>
                </anchor>
              </controlPr>
            </control>
          </mc:Choice>
        </mc:AlternateContent>
        <mc:AlternateContent xmlns:mc="http://schemas.openxmlformats.org/markup-compatibility/2006">
          <mc:Choice Requires="x14">
            <control shapeId="1368" r:id="rId346" name="Check Box 344">
              <controlPr defaultSize="0" autoFill="0" autoLine="0" autoPict="0">
                <anchor moveWithCells="1">
                  <from>
                    <xdr:col>17</xdr:col>
                    <xdr:colOff>222250</xdr:colOff>
                    <xdr:row>96</xdr:row>
                    <xdr:rowOff>38100</xdr:rowOff>
                  </from>
                  <to>
                    <xdr:col>17</xdr:col>
                    <xdr:colOff>539750</xdr:colOff>
                    <xdr:row>96</xdr:row>
                    <xdr:rowOff>374650</xdr:rowOff>
                  </to>
                </anchor>
              </controlPr>
            </control>
          </mc:Choice>
        </mc:AlternateContent>
        <mc:AlternateContent xmlns:mc="http://schemas.openxmlformats.org/markup-compatibility/2006">
          <mc:Choice Requires="x14">
            <control shapeId="1369" r:id="rId347" name="Check Box 345">
              <controlPr defaultSize="0" autoFill="0" autoLine="0" autoPict="0">
                <anchor moveWithCells="1">
                  <from>
                    <xdr:col>17</xdr:col>
                    <xdr:colOff>222250</xdr:colOff>
                    <xdr:row>97</xdr:row>
                    <xdr:rowOff>38100</xdr:rowOff>
                  </from>
                  <to>
                    <xdr:col>17</xdr:col>
                    <xdr:colOff>539750</xdr:colOff>
                    <xdr:row>97</xdr:row>
                    <xdr:rowOff>374650</xdr:rowOff>
                  </to>
                </anchor>
              </controlPr>
            </control>
          </mc:Choice>
        </mc:AlternateContent>
        <mc:AlternateContent xmlns:mc="http://schemas.openxmlformats.org/markup-compatibility/2006">
          <mc:Choice Requires="x14">
            <control shapeId="1370" r:id="rId348" name="Check Box 346">
              <controlPr defaultSize="0" autoFill="0" autoLine="0" autoPict="0">
                <anchor moveWithCells="1">
                  <from>
                    <xdr:col>17</xdr:col>
                    <xdr:colOff>222250</xdr:colOff>
                    <xdr:row>98</xdr:row>
                    <xdr:rowOff>38100</xdr:rowOff>
                  </from>
                  <to>
                    <xdr:col>17</xdr:col>
                    <xdr:colOff>539750</xdr:colOff>
                    <xdr:row>98</xdr:row>
                    <xdr:rowOff>374650</xdr:rowOff>
                  </to>
                </anchor>
              </controlPr>
            </control>
          </mc:Choice>
        </mc:AlternateContent>
        <mc:AlternateContent xmlns:mc="http://schemas.openxmlformats.org/markup-compatibility/2006">
          <mc:Choice Requires="x14">
            <control shapeId="1371" r:id="rId349" name="Check Box 347">
              <controlPr defaultSize="0" autoFill="0" autoLine="0" autoPict="0">
                <anchor moveWithCells="1">
                  <from>
                    <xdr:col>17</xdr:col>
                    <xdr:colOff>222250</xdr:colOff>
                    <xdr:row>99</xdr:row>
                    <xdr:rowOff>38100</xdr:rowOff>
                  </from>
                  <to>
                    <xdr:col>17</xdr:col>
                    <xdr:colOff>539750</xdr:colOff>
                    <xdr:row>99</xdr:row>
                    <xdr:rowOff>374650</xdr:rowOff>
                  </to>
                </anchor>
              </controlPr>
            </control>
          </mc:Choice>
        </mc:AlternateContent>
        <mc:AlternateContent xmlns:mc="http://schemas.openxmlformats.org/markup-compatibility/2006">
          <mc:Choice Requires="x14">
            <control shapeId="1372" r:id="rId350" name="Check Box 348">
              <controlPr defaultSize="0" autoFill="0" autoLine="0" autoPict="0">
                <anchor moveWithCells="1">
                  <from>
                    <xdr:col>17</xdr:col>
                    <xdr:colOff>222250</xdr:colOff>
                    <xdr:row>100</xdr:row>
                    <xdr:rowOff>38100</xdr:rowOff>
                  </from>
                  <to>
                    <xdr:col>17</xdr:col>
                    <xdr:colOff>539750</xdr:colOff>
                    <xdr:row>100</xdr:row>
                    <xdr:rowOff>374650</xdr:rowOff>
                  </to>
                </anchor>
              </controlPr>
            </control>
          </mc:Choice>
        </mc:AlternateContent>
        <mc:AlternateContent xmlns:mc="http://schemas.openxmlformats.org/markup-compatibility/2006">
          <mc:Choice Requires="x14">
            <control shapeId="1373" r:id="rId351" name="Check Box 349">
              <controlPr defaultSize="0" autoFill="0" autoLine="0" autoPict="0">
                <anchor moveWithCells="1">
                  <from>
                    <xdr:col>17</xdr:col>
                    <xdr:colOff>222250</xdr:colOff>
                    <xdr:row>101</xdr:row>
                    <xdr:rowOff>38100</xdr:rowOff>
                  </from>
                  <to>
                    <xdr:col>17</xdr:col>
                    <xdr:colOff>539750</xdr:colOff>
                    <xdr:row>101</xdr:row>
                    <xdr:rowOff>374650</xdr:rowOff>
                  </to>
                </anchor>
              </controlPr>
            </control>
          </mc:Choice>
        </mc:AlternateContent>
        <mc:AlternateContent xmlns:mc="http://schemas.openxmlformats.org/markup-compatibility/2006">
          <mc:Choice Requires="x14">
            <control shapeId="1374" r:id="rId352" name="Check Box 350">
              <controlPr defaultSize="0" autoFill="0" autoLine="0" autoPict="0">
                <anchor moveWithCells="1">
                  <from>
                    <xdr:col>17</xdr:col>
                    <xdr:colOff>222250</xdr:colOff>
                    <xdr:row>102</xdr:row>
                    <xdr:rowOff>38100</xdr:rowOff>
                  </from>
                  <to>
                    <xdr:col>17</xdr:col>
                    <xdr:colOff>539750</xdr:colOff>
                    <xdr:row>102</xdr:row>
                    <xdr:rowOff>374650</xdr:rowOff>
                  </to>
                </anchor>
              </controlPr>
            </control>
          </mc:Choice>
        </mc:AlternateContent>
        <mc:AlternateContent xmlns:mc="http://schemas.openxmlformats.org/markup-compatibility/2006">
          <mc:Choice Requires="x14">
            <control shapeId="1375" r:id="rId353" name="Check Box 351">
              <controlPr defaultSize="0" autoFill="0" autoLine="0" autoPict="0">
                <anchor moveWithCells="1">
                  <from>
                    <xdr:col>17</xdr:col>
                    <xdr:colOff>222250</xdr:colOff>
                    <xdr:row>103</xdr:row>
                    <xdr:rowOff>38100</xdr:rowOff>
                  </from>
                  <to>
                    <xdr:col>17</xdr:col>
                    <xdr:colOff>539750</xdr:colOff>
                    <xdr:row>103</xdr:row>
                    <xdr:rowOff>374650</xdr:rowOff>
                  </to>
                </anchor>
              </controlPr>
            </control>
          </mc:Choice>
        </mc:AlternateContent>
        <mc:AlternateContent xmlns:mc="http://schemas.openxmlformats.org/markup-compatibility/2006">
          <mc:Choice Requires="x14">
            <control shapeId="1376" r:id="rId354" name="Check Box 352">
              <controlPr defaultSize="0" autoFill="0" autoLine="0" autoPict="0">
                <anchor moveWithCells="1">
                  <from>
                    <xdr:col>17</xdr:col>
                    <xdr:colOff>222250</xdr:colOff>
                    <xdr:row>104</xdr:row>
                    <xdr:rowOff>38100</xdr:rowOff>
                  </from>
                  <to>
                    <xdr:col>17</xdr:col>
                    <xdr:colOff>539750</xdr:colOff>
                    <xdr:row>104</xdr:row>
                    <xdr:rowOff>374650</xdr:rowOff>
                  </to>
                </anchor>
              </controlPr>
            </control>
          </mc:Choice>
        </mc:AlternateContent>
        <mc:AlternateContent xmlns:mc="http://schemas.openxmlformats.org/markup-compatibility/2006">
          <mc:Choice Requires="x14">
            <control shapeId="1377" r:id="rId355" name="Check Box 353">
              <controlPr defaultSize="0" autoFill="0" autoLine="0" autoPict="0">
                <anchor moveWithCells="1">
                  <from>
                    <xdr:col>17</xdr:col>
                    <xdr:colOff>222250</xdr:colOff>
                    <xdr:row>105</xdr:row>
                    <xdr:rowOff>38100</xdr:rowOff>
                  </from>
                  <to>
                    <xdr:col>17</xdr:col>
                    <xdr:colOff>539750</xdr:colOff>
                    <xdr:row>105</xdr:row>
                    <xdr:rowOff>374650</xdr:rowOff>
                  </to>
                </anchor>
              </controlPr>
            </control>
          </mc:Choice>
        </mc:AlternateContent>
        <mc:AlternateContent xmlns:mc="http://schemas.openxmlformats.org/markup-compatibility/2006">
          <mc:Choice Requires="x14">
            <control shapeId="1378" r:id="rId356" name="Check Box 354">
              <controlPr defaultSize="0" autoFill="0" autoLine="0" autoPict="0">
                <anchor moveWithCells="1">
                  <from>
                    <xdr:col>17</xdr:col>
                    <xdr:colOff>222250</xdr:colOff>
                    <xdr:row>106</xdr:row>
                    <xdr:rowOff>38100</xdr:rowOff>
                  </from>
                  <to>
                    <xdr:col>17</xdr:col>
                    <xdr:colOff>539750</xdr:colOff>
                    <xdr:row>106</xdr:row>
                    <xdr:rowOff>374650</xdr:rowOff>
                  </to>
                </anchor>
              </controlPr>
            </control>
          </mc:Choice>
        </mc:AlternateContent>
        <mc:AlternateContent xmlns:mc="http://schemas.openxmlformats.org/markup-compatibility/2006">
          <mc:Choice Requires="x14">
            <control shapeId="1379" r:id="rId357" name="Check Box 355">
              <controlPr defaultSize="0" autoFill="0" autoLine="0" autoPict="0">
                <anchor moveWithCells="1">
                  <from>
                    <xdr:col>17</xdr:col>
                    <xdr:colOff>222250</xdr:colOff>
                    <xdr:row>107</xdr:row>
                    <xdr:rowOff>38100</xdr:rowOff>
                  </from>
                  <to>
                    <xdr:col>17</xdr:col>
                    <xdr:colOff>539750</xdr:colOff>
                    <xdr:row>107</xdr:row>
                    <xdr:rowOff>374650</xdr:rowOff>
                  </to>
                </anchor>
              </controlPr>
            </control>
          </mc:Choice>
        </mc:AlternateContent>
        <mc:AlternateContent xmlns:mc="http://schemas.openxmlformats.org/markup-compatibility/2006">
          <mc:Choice Requires="x14">
            <control shapeId="1380" r:id="rId358" name="Check Box 356">
              <controlPr defaultSize="0" autoFill="0" autoLine="0" autoPict="0">
                <anchor moveWithCells="1">
                  <from>
                    <xdr:col>17</xdr:col>
                    <xdr:colOff>222250</xdr:colOff>
                    <xdr:row>108</xdr:row>
                    <xdr:rowOff>38100</xdr:rowOff>
                  </from>
                  <to>
                    <xdr:col>17</xdr:col>
                    <xdr:colOff>539750</xdr:colOff>
                    <xdr:row>108</xdr:row>
                    <xdr:rowOff>374650</xdr:rowOff>
                  </to>
                </anchor>
              </controlPr>
            </control>
          </mc:Choice>
        </mc:AlternateContent>
        <mc:AlternateContent xmlns:mc="http://schemas.openxmlformats.org/markup-compatibility/2006">
          <mc:Choice Requires="x14">
            <control shapeId="1381" r:id="rId359" name="Check Box 357">
              <controlPr defaultSize="0" autoFill="0" autoLine="0" autoPict="0">
                <anchor moveWithCells="1">
                  <from>
                    <xdr:col>17</xdr:col>
                    <xdr:colOff>222250</xdr:colOff>
                    <xdr:row>109</xdr:row>
                    <xdr:rowOff>38100</xdr:rowOff>
                  </from>
                  <to>
                    <xdr:col>17</xdr:col>
                    <xdr:colOff>539750</xdr:colOff>
                    <xdr:row>109</xdr:row>
                    <xdr:rowOff>374650</xdr:rowOff>
                  </to>
                </anchor>
              </controlPr>
            </control>
          </mc:Choice>
        </mc:AlternateContent>
        <mc:AlternateContent xmlns:mc="http://schemas.openxmlformats.org/markup-compatibility/2006">
          <mc:Choice Requires="x14">
            <control shapeId="1382" r:id="rId360" name="Check Box 358">
              <controlPr defaultSize="0" autoFill="0" autoLine="0" autoPict="0">
                <anchor moveWithCells="1">
                  <from>
                    <xdr:col>17</xdr:col>
                    <xdr:colOff>222250</xdr:colOff>
                    <xdr:row>110</xdr:row>
                    <xdr:rowOff>38100</xdr:rowOff>
                  </from>
                  <to>
                    <xdr:col>17</xdr:col>
                    <xdr:colOff>539750</xdr:colOff>
                    <xdr:row>110</xdr:row>
                    <xdr:rowOff>374650</xdr:rowOff>
                  </to>
                </anchor>
              </controlPr>
            </control>
          </mc:Choice>
        </mc:AlternateContent>
        <mc:AlternateContent xmlns:mc="http://schemas.openxmlformats.org/markup-compatibility/2006">
          <mc:Choice Requires="x14">
            <control shapeId="1383" r:id="rId361" name="Check Box 359">
              <controlPr defaultSize="0" autoFill="0" autoLine="0" autoPict="0">
                <anchor moveWithCells="1">
                  <from>
                    <xdr:col>17</xdr:col>
                    <xdr:colOff>222250</xdr:colOff>
                    <xdr:row>111</xdr:row>
                    <xdr:rowOff>38100</xdr:rowOff>
                  </from>
                  <to>
                    <xdr:col>17</xdr:col>
                    <xdr:colOff>539750</xdr:colOff>
                    <xdr:row>111</xdr:row>
                    <xdr:rowOff>374650</xdr:rowOff>
                  </to>
                </anchor>
              </controlPr>
            </control>
          </mc:Choice>
        </mc:AlternateContent>
        <mc:AlternateContent xmlns:mc="http://schemas.openxmlformats.org/markup-compatibility/2006">
          <mc:Choice Requires="x14">
            <control shapeId="1384" r:id="rId362" name="Check Box 360">
              <controlPr defaultSize="0" autoFill="0" autoLine="0" autoPict="0">
                <anchor moveWithCells="1">
                  <from>
                    <xdr:col>17</xdr:col>
                    <xdr:colOff>222250</xdr:colOff>
                    <xdr:row>112</xdr:row>
                    <xdr:rowOff>38100</xdr:rowOff>
                  </from>
                  <to>
                    <xdr:col>17</xdr:col>
                    <xdr:colOff>539750</xdr:colOff>
                    <xdr:row>112</xdr:row>
                    <xdr:rowOff>374650</xdr:rowOff>
                  </to>
                </anchor>
              </controlPr>
            </control>
          </mc:Choice>
        </mc:AlternateContent>
        <mc:AlternateContent xmlns:mc="http://schemas.openxmlformats.org/markup-compatibility/2006">
          <mc:Choice Requires="x14">
            <control shapeId="1385" r:id="rId363" name="Check Box 361">
              <controlPr defaultSize="0" autoFill="0" autoLine="0" autoPict="0">
                <anchor moveWithCells="1">
                  <from>
                    <xdr:col>17</xdr:col>
                    <xdr:colOff>222250</xdr:colOff>
                    <xdr:row>113</xdr:row>
                    <xdr:rowOff>38100</xdr:rowOff>
                  </from>
                  <to>
                    <xdr:col>17</xdr:col>
                    <xdr:colOff>539750</xdr:colOff>
                    <xdr:row>113</xdr:row>
                    <xdr:rowOff>374650</xdr:rowOff>
                  </to>
                </anchor>
              </controlPr>
            </control>
          </mc:Choice>
        </mc:AlternateContent>
        <mc:AlternateContent xmlns:mc="http://schemas.openxmlformats.org/markup-compatibility/2006">
          <mc:Choice Requires="x14">
            <control shapeId="1386" r:id="rId364" name="Check Box 362">
              <controlPr defaultSize="0" autoFill="0" autoLine="0" autoPict="0">
                <anchor moveWithCells="1">
                  <from>
                    <xdr:col>17</xdr:col>
                    <xdr:colOff>222250</xdr:colOff>
                    <xdr:row>114</xdr:row>
                    <xdr:rowOff>38100</xdr:rowOff>
                  </from>
                  <to>
                    <xdr:col>17</xdr:col>
                    <xdr:colOff>539750</xdr:colOff>
                    <xdr:row>114</xdr:row>
                    <xdr:rowOff>374650</xdr:rowOff>
                  </to>
                </anchor>
              </controlPr>
            </control>
          </mc:Choice>
        </mc:AlternateContent>
        <mc:AlternateContent xmlns:mc="http://schemas.openxmlformats.org/markup-compatibility/2006">
          <mc:Choice Requires="x14">
            <control shapeId="1387" r:id="rId365" name="Check Box 363">
              <controlPr defaultSize="0" autoFill="0" autoLine="0" autoPict="0">
                <anchor moveWithCells="1">
                  <from>
                    <xdr:col>17</xdr:col>
                    <xdr:colOff>222250</xdr:colOff>
                    <xdr:row>115</xdr:row>
                    <xdr:rowOff>38100</xdr:rowOff>
                  </from>
                  <to>
                    <xdr:col>17</xdr:col>
                    <xdr:colOff>539750</xdr:colOff>
                    <xdr:row>115</xdr:row>
                    <xdr:rowOff>374650</xdr:rowOff>
                  </to>
                </anchor>
              </controlPr>
            </control>
          </mc:Choice>
        </mc:AlternateContent>
        <mc:AlternateContent xmlns:mc="http://schemas.openxmlformats.org/markup-compatibility/2006">
          <mc:Choice Requires="x14">
            <control shapeId="1388" r:id="rId366" name="Check Box 364">
              <controlPr defaultSize="0" autoFill="0" autoLine="0" autoPict="0">
                <anchor moveWithCells="1">
                  <from>
                    <xdr:col>17</xdr:col>
                    <xdr:colOff>222250</xdr:colOff>
                    <xdr:row>116</xdr:row>
                    <xdr:rowOff>38100</xdr:rowOff>
                  </from>
                  <to>
                    <xdr:col>17</xdr:col>
                    <xdr:colOff>539750</xdr:colOff>
                    <xdr:row>116</xdr:row>
                    <xdr:rowOff>374650</xdr:rowOff>
                  </to>
                </anchor>
              </controlPr>
            </control>
          </mc:Choice>
        </mc:AlternateContent>
        <mc:AlternateContent xmlns:mc="http://schemas.openxmlformats.org/markup-compatibility/2006">
          <mc:Choice Requires="x14">
            <control shapeId="1389" r:id="rId367" name="Check Box 365">
              <controlPr defaultSize="0" autoFill="0" autoLine="0" autoPict="0">
                <anchor moveWithCells="1">
                  <from>
                    <xdr:col>17</xdr:col>
                    <xdr:colOff>222250</xdr:colOff>
                    <xdr:row>117</xdr:row>
                    <xdr:rowOff>38100</xdr:rowOff>
                  </from>
                  <to>
                    <xdr:col>17</xdr:col>
                    <xdr:colOff>539750</xdr:colOff>
                    <xdr:row>117</xdr:row>
                    <xdr:rowOff>374650</xdr:rowOff>
                  </to>
                </anchor>
              </controlPr>
            </control>
          </mc:Choice>
        </mc:AlternateContent>
        <mc:AlternateContent xmlns:mc="http://schemas.openxmlformats.org/markup-compatibility/2006">
          <mc:Choice Requires="x14">
            <control shapeId="1390" r:id="rId368" name="Check Box 366">
              <controlPr defaultSize="0" autoFill="0" autoLine="0" autoPict="0">
                <anchor moveWithCells="1">
                  <from>
                    <xdr:col>17</xdr:col>
                    <xdr:colOff>222250</xdr:colOff>
                    <xdr:row>118</xdr:row>
                    <xdr:rowOff>38100</xdr:rowOff>
                  </from>
                  <to>
                    <xdr:col>17</xdr:col>
                    <xdr:colOff>539750</xdr:colOff>
                    <xdr:row>118</xdr:row>
                    <xdr:rowOff>374650</xdr:rowOff>
                  </to>
                </anchor>
              </controlPr>
            </control>
          </mc:Choice>
        </mc:AlternateContent>
        <mc:AlternateContent xmlns:mc="http://schemas.openxmlformats.org/markup-compatibility/2006">
          <mc:Choice Requires="x14">
            <control shapeId="1391" r:id="rId369" name="Check Box 367">
              <controlPr defaultSize="0" autoFill="0" autoLine="0" autoPict="0">
                <anchor moveWithCells="1">
                  <from>
                    <xdr:col>17</xdr:col>
                    <xdr:colOff>222250</xdr:colOff>
                    <xdr:row>119</xdr:row>
                    <xdr:rowOff>38100</xdr:rowOff>
                  </from>
                  <to>
                    <xdr:col>17</xdr:col>
                    <xdr:colOff>539750</xdr:colOff>
                    <xdr:row>119</xdr:row>
                    <xdr:rowOff>374650</xdr:rowOff>
                  </to>
                </anchor>
              </controlPr>
            </control>
          </mc:Choice>
        </mc:AlternateContent>
        <mc:AlternateContent xmlns:mc="http://schemas.openxmlformats.org/markup-compatibility/2006">
          <mc:Choice Requires="x14">
            <control shapeId="1392" r:id="rId370" name="Check Box 368">
              <controlPr defaultSize="0" autoFill="0" autoLine="0" autoPict="0">
                <anchor moveWithCells="1">
                  <from>
                    <xdr:col>17</xdr:col>
                    <xdr:colOff>222250</xdr:colOff>
                    <xdr:row>120</xdr:row>
                    <xdr:rowOff>38100</xdr:rowOff>
                  </from>
                  <to>
                    <xdr:col>17</xdr:col>
                    <xdr:colOff>539750</xdr:colOff>
                    <xdr:row>120</xdr:row>
                    <xdr:rowOff>374650</xdr:rowOff>
                  </to>
                </anchor>
              </controlPr>
            </control>
          </mc:Choice>
        </mc:AlternateContent>
        <mc:AlternateContent xmlns:mc="http://schemas.openxmlformats.org/markup-compatibility/2006">
          <mc:Choice Requires="x14">
            <control shapeId="1393" r:id="rId371" name="Check Box 369">
              <controlPr defaultSize="0" autoFill="0" autoLine="0" autoPict="0">
                <anchor moveWithCells="1">
                  <from>
                    <xdr:col>17</xdr:col>
                    <xdr:colOff>222250</xdr:colOff>
                    <xdr:row>121</xdr:row>
                    <xdr:rowOff>38100</xdr:rowOff>
                  </from>
                  <to>
                    <xdr:col>17</xdr:col>
                    <xdr:colOff>539750</xdr:colOff>
                    <xdr:row>121</xdr:row>
                    <xdr:rowOff>374650</xdr:rowOff>
                  </to>
                </anchor>
              </controlPr>
            </control>
          </mc:Choice>
        </mc:AlternateContent>
        <mc:AlternateContent xmlns:mc="http://schemas.openxmlformats.org/markup-compatibility/2006">
          <mc:Choice Requires="x14">
            <control shapeId="1394" r:id="rId372" name="Check Box 370">
              <controlPr defaultSize="0" autoFill="0" autoLine="0" autoPict="0">
                <anchor moveWithCells="1">
                  <from>
                    <xdr:col>17</xdr:col>
                    <xdr:colOff>222250</xdr:colOff>
                    <xdr:row>122</xdr:row>
                    <xdr:rowOff>38100</xdr:rowOff>
                  </from>
                  <to>
                    <xdr:col>17</xdr:col>
                    <xdr:colOff>539750</xdr:colOff>
                    <xdr:row>122</xdr:row>
                    <xdr:rowOff>374650</xdr:rowOff>
                  </to>
                </anchor>
              </controlPr>
            </control>
          </mc:Choice>
        </mc:AlternateContent>
        <mc:AlternateContent xmlns:mc="http://schemas.openxmlformats.org/markup-compatibility/2006">
          <mc:Choice Requires="x14">
            <control shapeId="1395" r:id="rId373" name="Check Box 371">
              <controlPr defaultSize="0" autoFill="0" autoLine="0" autoPict="0">
                <anchor moveWithCells="1">
                  <from>
                    <xdr:col>17</xdr:col>
                    <xdr:colOff>222250</xdr:colOff>
                    <xdr:row>123</xdr:row>
                    <xdr:rowOff>38100</xdr:rowOff>
                  </from>
                  <to>
                    <xdr:col>17</xdr:col>
                    <xdr:colOff>539750</xdr:colOff>
                    <xdr:row>123</xdr:row>
                    <xdr:rowOff>374650</xdr:rowOff>
                  </to>
                </anchor>
              </controlPr>
            </control>
          </mc:Choice>
        </mc:AlternateContent>
        <mc:AlternateContent xmlns:mc="http://schemas.openxmlformats.org/markup-compatibility/2006">
          <mc:Choice Requires="x14">
            <control shapeId="1396" r:id="rId374" name="Check Box 372">
              <controlPr defaultSize="0" autoFill="0" autoLine="0" autoPict="0">
                <anchor moveWithCells="1">
                  <from>
                    <xdr:col>17</xdr:col>
                    <xdr:colOff>222250</xdr:colOff>
                    <xdr:row>124</xdr:row>
                    <xdr:rowOff>38100</xdr:rowOff>
                  </from>
                  <to>
                    <xdr:col>17</xdr:col>
                    <xdr:colOff>539750</xdr:colOff>
                    <xdr:row>124</xdr:row>
                    <xdr:rowOff>374650</xdr:rowOff>
                  </to>
                </anchor>
              </controlPr>
            </control>
          </mc:Choice>
        </mc:AlternateContent>
        <mc:AlternateContent xmlns:mc="http://schemas.openxmlformats.org/markup-compatibility/2006">
          <mc:Choice Requires="x14">
            <control shapeId="1397" r:id="rId375" name="Check Box 373">
              <controlPr defaultSize="0" autoFill="0" autoLine="0" autoPict="0">
                <anchor moveWithCells="1">
                  <from>
                    <xdr:col>17</xdr:col>
                    <xdr:colOff>222250</xdr:colOff>
                    <xdr:row>125</xdr:row>
                    <xdr:rowOff>38100</xdr:rowOff>
                  </from>
                  <to>
                    <xdr:col>17</xdr:col>
                    <xdr:colOff>539750</xdr:colOff>
                    <xdr:row>125</xdr:row>
                    <xdr:rowOff>374650</xdr:rowOff>
                  </to>
                </anchor>
              </controlPr>
            </control>
          </mc:Choice>
        </mc:AlternateContent>
        <mc:AlternateContent xmlns:mc="http://schemas.openxmlformats.org/markup-compatibility/2006">
          <mc:Choice Requires="x14">
            <control shapeId="1398" r:id="rId376" name="Check Box 374">
              <controlPr defaultSize="0" autoFill="0" autoLine="0" autoPict="0">
                <anchor moveWithCells="1">
                  <from>
                    <xdr:col>17</xdr:col>
                    <xdr:colOff>222250</xdr:colOff>
                    <xdr:row>126</xdr:row>
                    <xdr:rowOff>38100</xdr:rowOff>
                  </from>
                  <to>
                    <xdr:col>17</xdr:col>
                    <xdr:colOff>539750</xdr:colOff>
                    <xdr:row>126</xdr:row>
                    <xdr:rowOff>374650</xdr:rowOff>
                  </to>
                </anchor>
              </controlPr>
            </control>
          </mc:Choice>
        </mc:AlternateContent>
        <mc:AlternateContent xmlns:mc="http://schemas.openxmlformats.org/markup-compatibility/2006">
          <mc:Choice Requires="x14">
            <control shapeId="1399" r:id="rId377" name="Check Box 375">
              <controlPr defaultSize="0" autoFill="0" autoLine="0" autoPict="0">
                <anchor moveWithCells="1">
                  <from>
                    <xdr:col>17</xdr:col>
                    <xdr:colOff>222250</xdr:colOff>
                    <xdr:row>127</xdr:row>
                    <xdr:rowOff>38100</xdr:rowOff>
                  </from>
                  <to>
                    <xdr:col>17</xdr:col>
                    <xdr:colOff>539750</xdr:colOff>
                    <xdr:row>127</xdr:row>
                    <xdr:rowOff>374650</xdr:rowOff>
                  </to>
                </anchor>
              </controlPr>
            </control>
          </mc:Choice>
        </mc:AlternateContent>
        <mc:AlternateContent xmlns:mc="http://schemas.openxmlformats.org/markup-compatibility/2006">
          <mc:Choice Requires="x14">
            <control shapeId="1400" r:id="rId378" name="Check Box 376">
              <controlPr defaultSize="0" autoFill="0" autoLine="0" autoPict="0">
                <anchor moveWithCells="1">
                  <from>
                    <xdr:col>17</xdr:col>
                    <xdr:colOff>222250</xdr:colOff>
                    <xdr:row>128</xdr:row>
                    <xdr:rowOff>38100</xdr:rowOff>
                  </from>
                  <to>
                    <xdr:col>17</xdr:col>
                    <xdr:colOff>539750</xdr:colOff>
                    <xdr:row>128</xdr:row>
                    <xdr:rowOff>374650</xdr:rowOff>
                  </to>
                </anchor>
              </controlPr>
            </control>
          </mc:Choice>
        </mc:AlternateContent>
        <mc:AlternateContent xmlns:mc="http://schemas.openxmlformats.org/markup-compatibility/2006">
          <mc:Choice Requires="x14">
            <control shapeId="1401" r:id="rId379" name="Check Box 377">
              <controlPr defaultSize="0" autoFill="0" autoLine="0" autoPict="0">
                <anchor moveWithCells="1">
                  <from>
                    <xdr:col>17</xdr:col>
                    <xdr:colOff>222250</xdr:colOff>
                    <xdr:row>129</xdr:row>
                    <xdr:rowOff>38100</xdr:rowOff>
                  </from>
                  <to>
                    <xdr:col>17</xdr:col>
                    <xdr:colOff>539750</xdr:colOff>
                    <xdr:row>129</xdr:row>
                    <xdr:rowOff>374650</xdr:rowOff>
                  </to>
                </anchor>
              </controlPr>
            </control>
          </mc:Choice>
        </mc:AlternateContent>
        <mc:AlternateContent xmlns:mc="http://schemas.openxmlformats.org/markup-compatibility/2006">
          <mc:Choice Requires="x14">
            <control shapeId="1402" r:id="rId380" name="Check Box 378">
              <controlPr defaultSize="0" autoFill="0" autoLine="0" autoPict="0">
                <anchor moveWithCells="1">
                  <from>
                    <xdr:col>17</xdr:col>
                    <xdr:colOff>222250</xdr:colOff>
                    <xdr:row>130</xdr:row>
                    <xdr:rowOff>38100</xdr:rowOff>
                  </from>
                  <to>
                    <xdr:col>17</xdr:col>
                    <xdr:colOff>539750</xdr:colOff>
                    <xdr:row>130</xdr:row>
                    <xdr:rowOff>374650</xdr:rowOff>
                  </to>
                </anchor>
              </controlPr>
            </control>
          </mc:Choice>
        </mc:AlternateContent>
        <mc:AlternateContent xmlns:mc="http://schemas.openxmlformats.org/markup-compatibility/2006">
          <mc:Choice Requires="x14">
            <control shapeId="1403" r:id="rId381" name="Check Box 379">
              <controlPr defaultSize="0" autoFill="0" autoLine="0" autoPict="0">
                <anchor moveWithCells="1">
                  <from>
                    <xdr:col>17</xdr:col>
                    <xdr:colOff>222250</xdr:colOff>
                    <xdr:row>131</xdr:row>
                    <xdr:rowOff>38100</xdr:rowOff>
                  </from>
                  <to>
                    <xdr:col>17</xdr:col>
                    <xdr:colOff>539750</xdr:colOff>
                    <xdr:row>131</xdr:row>
                    <xdr:rowOff>374650</xdr:rowOff>
                  </to>
                </anchor>
              </controlPr>
            </control>
          </mc:Choice>
        </mc:AlternateContent>
        <mc:AlternateContent xmlns:mc="http://schemas.openxmlformats.org/markup-compatibility/2006">
          <mc:Choice Requires="x14">
            <control shapeId="1404" r:id="rId382" name="Check Box 380">
              <controlPr defaultSize="0" autoFill="0" autoLine="0" autoPict="0">
                <anchor moveWithCells="1">
                  <from>
                    <xdr:col>17</xdr:col>
                    <xdr:colOff>222250</xdr:colOff>
                    <xdr:row>132</xdr:row>
                    <xdr:rowOff>38100</xdr:rowOff>
                  </from>
                  <to>
                    <xdr:col>17</xdr:col>
                    <xdr:colOff>539750</xdr:colOff>
                    <xdr:row>132</xdr:row>
                    <xdr:rowOff>374650</xdr:rowOff>
                  </to>
                </anchor>
              </controlPr>
            </control>
          </mc:Choice>
        </mc:AlternateContent>
        <mc:AlternateContent xmlns:mc="http://schemas.openxmlformats.org/markup-compatibility/2006">
          <mc:Choice Requires="x14">
            <control shapeId="1405" r:id="rId383" name="Check Box 381">
              <controlPr defaultSize="0" autoFill="0" autoLine="0" autoPict="0">
                <anchor moveWithCells="1">
                  <from>
                    <xdr:col>17</xdr:col>
                    <xdr:colOff>222250</xdr:colOff>
                    <xdr:row>133</xdr:row>
                    <xdr:rowOff>38100</xdr:rowOff>
                  </from>
                  <to>
                    <xdr:col>17</xdr:col>
                    <xdr:colOff>539750</xdr:colOff>
                    <xdr:row>133</xdr:row>
                    <xdr:rowOff>374650</xdr:rowOff>
                  </to>
                </anchor>
              </controlPr>
            </control>
          </mc:Choice>
        </mc:AlternateContent>
        <mc:AlternateContent xmlns:mc="http://schemas.openxmlformats.org/markup-compatibility/2006">
          <mc:Choice Requires="x14">
            <control shapeId="1406" r:id="rId384" name="Check Box 382">
              <controlPr defaultSize="0" autoFill="0" autoLine="0" autoPict="0">
                <anchor moveWithCells="1">
                  <from>
                    <xdr:col>17</xdr:col>
                    <xdr:colOff>222250</xdr:colOff>
                    <xdr:row>134</xdr:row>
                    <xdr:rowOff>38100</xdr:rowOff>
                  </from>
                  <to>
                    <xdr:col>17</xdr:col>
                    <xdr:colOff>539750</xdr:colOff>
                    <xdr:row>134</xdr:row>
                    <xdr:rowOff>374650</xdr:rowOff>
                  </to>
                </anchor>
              </controlPr>
            </control>
          </mc:Choice>
        </mc:AlternateContent>
        <mc:AlternateContent xmlns:mc="http://schemas.openxmlformats.org/markup-compatibility/2006">
          <mc:Choice Requires="x14">
            <control shapeId="1407" r:id="rId385" name="Check Box 383">
              <controlPr defaultSize="0" autoFill="0" autoLine="0" autoPict="0">
                <anchor moveWithCells="1">
                  <from>
                    <xdr:col>17</xdr:col>
                    <xdr:colOff>222250</xdr:colOff>
                    <xdr:row>135</xdr:row>
                    <xdr:rowOff>38100</xdr:rowOff>
                  </from>
                  <to>
                    <xdr:col>17</xdr:col>
                    <xdr:colOff>539750</xdr:colOff>
                    <xdr:row>135</xdr:row>
                    <xdr:rowOff>374650</xdr:rowOff>
                  </to>
                </anchor>
              </controlPr>
            </control>
          </mc:Choice>
        </mc:AlternateContent>
        <mc:AlternateContent xmlns:mc="http://schemas.openxmlformats.org/markup-compatibility/2006">
          <mc:Choice Requires="x14">
            <control shapeId="1408" r:id="rId386" name="Check Box 384">
              <controlPr defaultSize="0" autoFill="0" autoLine="0" autoPict="0">
                <anchor moveWithCells="1">
                  <from>
                    <xdr:col>17</xdr:col>
                    <xdr:colOff>222250</xdr:colOff>
                    <xdr:row>136</xdr:row>
                    <xdr:rowOff>38100</xdr:rowOff>
                  </from>
                  <to>
                    <xdr:col>17</xdr:col>
                    <xdr:colOff>539750</xdr:colOff>
                    <xdr:row>136</xdr:row>
                    <xdr:rowOff>374650</xdr:rowOff>
                  </to>
                </anchor>
              </controlPr>
            </control>
          </mc:Choice>
        </mc:AlternateContent>
        <mc:AlternateContent xmlns:mc="http://schemas.openxmlformats.org/markup-compatibility/2006">
          <mc:Choice Requires="x14">
            <control shapeId="1409" r:id="rId387" name="Check Box 385">
              <controlPr defaultSize="0" autoFill="0" autoLine="0" autoPict="0">
                <anchor moveWithCells="1">
                  <from>
                    <xdr:col>17</xdr:col>
                    <xdr:colOff>222250</xdr:colOff>
                    <xdr:row>137</xdr:row>
                    <xdr:rowOff>38100</xdr:rowOff>
                  </from>
                  <to>
                    <xdr:col>17</xdr:col>
                    <xdr:colOff>539750</xdr:colOff>
                    <xdr:row>137</xdr:row>
                    <xdr:rowOff>374650</xdr:rowOff>
                  </to>
                </anchor>
              </controlPr>
            </control>
          </mc:Choice>
        </mc:AlternateContent>
        <mc:AlternateContent xmlns:mc="http://schemas.openxmlformats.org/markup-compatibility/2006">
          <mc:Choice Requires="x14">
            <control shapeId="1410" r:id="rId388" name="Check Box 386">
              <controlPr defaultSize="0" autoFill="0" autoLine="0" autoPict="0">
                <anchor moveWithCells="1">
                  <from>
                    <xdr:col>17</xdr:col>
                    <xdr:colOff>222250</xdr:colOff>
                    <xdr:row>138</xdr:row>
                    <xdr:rowOff>38100</xdr:rowOff>
                  </from>
                  <to>
                    <xdr:col>17</xdr:col>
                    <xdr:colOff>539750</xdr:colOff>
                    <xdr:row>138</xdr:row>
                    <xdr:rowOff>374650</xdr:rowOff>
                  </to>
                </anchor>
              </controlPr>
            </control>
          </mc:Choice>
        </mc:AlternateContent>
        <mc:AlternateContent xmlns:mc="http://schemas.openxmlformats.org/markup-compatibility/2006">
          <mc:Choice Requires="x14">
            <control shapeId="1411" r:id="rId389" name="Check Box 387">
              <controlPr defaultSize="0" autoFill="0" autoLine="0" autoPict="0">
                <anchor moveWithCells="1">
                  <from>
                    <xdr:col>17</xdr:col>
                    <xdr:colOff>222250</xdr:colOff>
                    <xdr:row>139</xdr:row>
                    <xdr:rowOff>38100</xdr:rowOff>
                  </from>
                  <to>
                    <xdr:col>17</xdr:col>
                    <xdr:colOff>539750</xdr:colOff>
                    <xdr:row>139</xdr:row>
                    <xdr:rowOff>374650</xdr:rowOff>
                  </to>
                </anchor>
              </controlPr>
            </control>
          </mc:Choice>
        </mc:AlternateContent>
        <mc:AlternateContent xmlns:mc="http://schemas.openxmlformats.org/markup-compatibility/2006">
          <mc:Choice Requires="x14">
            <control shapeId="1412" r:id="rId390" name="Check Box 388">
              <controlPr defaultSize="0" autoFill="0" autoLine="0" autoPict="0">
                <anchor moveWithCells="1">
                  <from>
                    <xdr:col>17</xdr:col>
                    <xdr:colOff>222250</xdr:colOff>
                    <xdr:row>140</xdr:row>
                    <xdr:rowOff>38100</xdr:rowOff>
                  </from>
                  <to>
                    <xdr:col>17</xdr:col>
                    <xdr:colOff>539750</xdr:colOff>
                    <xdr:row>140</xdr:row>
                    <xdr:rowOff>374650</xdr:rowOff>
                  </to>
                </anchor>
              </controlPr>
            </control>
          </mc:Choice>
        </mc:AlternateContent>
        <mc:AlternateContent xmlns:mc="http://schemas.openxmlformats.org/markup-compatibility/2006">
          <mc:Choice Requires="x14">
            <control shapeId="1413" r:id="rId391" name="Check Box 389">
              <controlPr defaultSize="0" autoFill="0" autoLine="0" autoPict="0">
                <anchor moveWithCells="1">
                  <from>
                    <xdr:col>17</xdr:col>
                    <xdr:colOff>222250</xdr:colOff>
                    <xdr:row>141</xdr:row>
                    <xdr:rowOff>38100</xdr:rowOff>
                  </from>
                  <to>
                    <xdr:col>17</xdr:col>
                    <xdr:colOff>539750</xdr:colOff>
                    <xdr:row>141</xdr:row>
                    <xdr:rowOff>374650</xdr:rowOff>
                  </to>
                </anchor>
              </controlPr>
            </control>
          </mc:Choice>
        </mc:AlternateContent>
        <mc:AlternateContent xmlns:mc="http://schemas.openxmlformats.org/markup-compatibility/2006">
          <mc:Choice Requires="x14">
            <control shapeId="1414" r:id="rId392" name="Check Box 390">
              <controlPr defaultSize="0" autoFill="0" autoLine="0" autoPict="0">
                <anchor moveWithCells="1">
                  <from>
                    <xdr:col>17</xdr:col>
                    <xdr:colOff>222250</xdr:colOff>
                    <xdr:row>142</xdr:row>
                    <xdr:rowOff>38100</xdr:rowOff>
                  </from>
                  <to>
                    <xdr:col>17</xdr:col>
                    <xdr:colOff>539750</xdr:colOff>
                    <xdr:row>142</xdr:row>
                    <xdr:rowOff>374650</xdr:rowOff>
                  </to>
                </anchor>
              </controlPr>
            </control>
          </mc:Choice>
        </mc:AlternateContent>
        <mc:AlternateContent xmlns:mc="http://schemas.openxmlformats.org/markup-compatibility/2006">
          <mc:Choice Requires="x14">
            <control shapeId="1415" r:id="rId393" name="Check Box 391">
              <controlPr defaultSize="0" autoFill="0" autoLine="0" autoPict="0">
                <anchor moveWithCells="1">
                  <from>
                    <xdr:col>17</xdr:col>
                    <xdr:colOff>222250</xdr:colOff>
                    <xdr:row>143</xdr:row>
                    <xdr:rowOff>38100</xdr:rowOff>
                  </from>
                  <to>
                    <xdr:col>17</xdr:col>
                    <xdr:colOff>539750</xdr:colOff>
                    <xdr:row>143</xdr:row>
                    <xdr:rowOff>374650</xdr:rowOff>
                  </to>
                </anchor>
              </controlPr>
            </control>
          </mc:Choice>
        </mc:AlternateContent>
        <mc:AlternateContent xmlns:mc="http://schemas.openxmlformats.org/markup-compatibility/2006">
          <mc:Choice Requires="x14">
            <control shapeId="1416" r:id="rId394" name="Check Box 392">
              <controlPr defaultSize="0" autoFill="0" autoLine="0" autoPict="0">
                <anchor moveWithCells="1">
                  <from>
                    <xdr:col>17</xdr:col>
                    <xdr:colOff>222250</xdr:colOff>
                    <xdr:row>144</xdr:row>
                    <xdr:rowOff>38100</xdr:rowOff>
                  </from>
                  <to>
                    <xdr:col>17</xdr:col>
                    <xdr:colOff>539750</xdr:colOff>
                    <xdr:row>144</xdr:row>
                    <xdr:rowOff>374650</xdr:rowOff>
                  </to>
                </anchor>
              </controlPr>
            </control>
          </mc:Choice>
        </mc:AlternateContent>
        <mc:AlternateContent xmlns:mc="http://schemas.openxmlformats.org/markup-compatibility/2006">
          <mc:Choice Requires="x14">
            <control shapeId="1417" r:id="rId395" name="Check Box 393">
              <controlPr defaultSize="0" autoFill="0" autoLine="0" autoPict="0">
                <anchor moveWithCells="1">
                  <from>
                    <xdr:col>17</xdr:col>
                    <xdr:colOff>222250</xdr:colOff>
                    <xdr:row>145</xdr:row>
                    <xdr:rowOff>38100</xdr:rowOff>
                  </from>
                  <to>
                    <xdr:col>17</xdr:col>
                    <xdr:colOff>539750</xdr:colOff>
                    <xdr:row>145</xdr:row>
                    <xdr:rowOff>374650</xdr:rowOff>
                  </to>
                </anchor>
              </controlPr>
            </control>
          </mc:Choice>
        </mc:AlternateContent>
        <mc:AlternateContent xmlns:mc="http://schemas.openxmlformats.org/markup-compatibility/2006">
          <mc:Choice Requires="x14">
            <control shapeId="1418" r:id="rId396" name="Check Box 394">
              <controlPr defaultSize="0" autoFill="0" autoLine="0" autoPict="0">
                <anchor moveWithCells="1">
                  <from>
                    <xdr:col>17</xdr:col>
                    <xdr:colOff>222250</xdr:colOff>
                    <xdr:row>146</xdr:row>
                    <xdr:rowOff>38100</xdr:rowOff>
                  </from>
                  <to>
                    <xdr:col>17</xdr:col>
                    <xdr:colOff>539750</xdr:colOff>
                    <xdr:row>146</xdr:row>
                    <xdr:rowOff>374650</xdr:rowOff>
                  </to>
                </anchor>
              </controlPr>
            </control>
          </mc:Choice>
        </mc:AlternateContent>
        <mc:AlternateContent xmlns:mc="http://schemas.openxmlformats.org/markup-compatibility/2006">
          <mc:Choice Requires="x14">
            <control shapeId="1419" r:id="rId397" name="Check Box 395">
              <controlPr defaultSize="0" autoFill="0" autoLine="0" autoPict="0">
                <anchor moveWithCells="1">
                  <from>
                    <xdr:col>17</xdr:col>
                    <xdr:colOff>222250</xdr:colOff>
                    <xdr:row>147</xdr:row>
                    <xdr:rowOff>38100</xdr:rowOff>
                  </from>
                  <to>
                    <xdr:col>17</xdr:col>
                    <xdr:colOff>539750</xdr:colOff>
                    <xdr:row>147</xdr:row>
                    <xdr:rowOff>374650</xdr:rowOff>
                  </to>
                </anchor>
              </controlPr>
            </control>
          </mc:Choice>
        </mc:AlternateContent>
        <mc:AlternateContent xmlns:mc="http://schemas.openxmlformats.org/markup-compatibility/2006">
          <mc:Choice Requires="x14">
            <control shapeId="1420" r:id="rId398" name="Check Box 396">
              <controlPr defaultSize="0" autoFill="0" autoLine="0" autoPict="0">
                <anchor moveWithCells="1">
                  <from>
                    <xdr:col>17</xdr:col>
                    <xdr:colOff>222250</xdr:colOff>
                    <xdr:row>148</xdr:row>
                    <xdr:rowOff>38100</xdr:rowOff>
                  </from>
                  <to>
                    <xdr:col>17</xdr:col>
                    <xdr:colOff>539750</xdr:colOff>
                    <xdr:row>148</xdr:row>
                    <xdr:rowOff>374650</xdr:rowOff>
                  </to>
                </anchor>
              </controlPr>
            </control>
          </mc:Choice>
        </mc:AlternateContent>
        <mc:AlternateContent xmlns:mc="http://schemas.openxmlformats.org/markup-compatibility/2006">
          <mc:Choice Requires="x14">
            <control shapeId="1421" r:id="rId399" name="Check Box 397">
              <controlPr defaultSize="0" autoFill="0" autoLine="0" autoPict="0">
                <anchor moveWithCells="1">
                  <from>
                    <xdr:col>17</xdr:col>
                    <xdr:colOff>222250</xdr:colOff>
                    <xdr:row>149</xdr:row>
                    <xdr:rowOff>38100</xdr:rowOff>
                  </from>
                  <to>
                    <xdr:col>17</xdr:col>
                    <xdr:colOff>539750</xdr:colOff>
                    <xdr:row>149</xdr:row>
                    <xdr:rowOff>374650</xdr:rowOff>
                  </to>
                </anchor>
              </controlPr>
            </control>
          </mc:Choice>
        </mc:AlternateContent>
        <mc:AlternateContent xmlns:mc="http://schemas.openxmlformats.org/markup-compatibility/2006">
          <mc:Choice Requires="x14">
            <control shapeId="1422" r:id="rId400" name="Check Box 398">
              <controlPr defaultSize="0" autoFill="0" autoLine="0" autoPict="0">
                <anchor moveWithCells="1">
                  <from>
                    <xdr:col>17</xdr:col>
                    <xdr:colOff>222250</xdr:colOff>
                    <xdr:row>150</xdr:row>
                    <xdr:rowOff>38100</xdr:rowOff>
                  </from>
                  <to>
                    <xdr:col>17</xdr:col>
                    <xdr:colOff>539750</xdr:colOff>
                    <xdr:row>150</xdr:row>
                    <xdr:rowOff>374650</xdr:rowOff>
                  </to>
                </anchor>
              </controlPr>
            </control>
          </mc:Choice>
        </mc:AlternateContent>
        <mc:AlternateContent xmlns:mc="http://schemas.openxmlformats.org/markup-compatibility/2006">
          <mc:Choice Requires="x14">
            <control shapeId="1423" r:id="rId401" name="Check Box 399">
              <controlPr defaultSize="0" autoFill="0" autoLine="0" autoPict="0">
                <anchor moveWithCells="1">
                  <from>
                    <xdr:col>17</xdr:col>
                    <xdr:colOff>222250</xdr:colOff>
                    <xdr:row>151</xdr:row>
                    <xdr:rowOff>38100</xdr:rowOff>
                  </from>
                  <to>
                    <xdr:col>17</xdr:col>
                    <xdr:colOff>539750</xdr:colOff>
                    <xdr:row>151</xdr:row>
                    <xdr:rowOff>374650</xdr:rowOff>
                  </to>
                </anchor>
              </controlPr>
            </control>
          </mc:Choice>
        </mc:AlternateContent>
        <mc:AlternateContent xmlns:mc="http://schemas.openxmlformats.org/markup-compatibility/2006">
          <mc:Choice Requires="x14">
            <control shapeId="1424" r:id="rId402" name="Check Box 400">
              <controlPr defaultSize="0" autoFill="0" autoLine="0" autoPict="0">
                <anchor moveWithCells="1">
                  <from>
                    <xdr:col>17</xdr:col>
                    <xdr:colOff>222250</xdr:colOff>
                    <xdr:row>152</xdr:row>
                    <xdr:rowOff>38100</xdr:rowOff>
                  </from>
                  <to>
                    <xdr:col>17</xdr:col>
                    <xdr:colOff>539750</xdr:colOff>
                    <xdr:row>152</xdr:row>
                    <xdr:rowOff>374650</xdr:rowOff>
                  </to>
                </anchor>
              </controlPr>
            </control>
          </mc:Choice>
        </mc:AlternateContent>
        <mc:AlternateContent xmlns:mc="http://schemas.openxmlformats.org/markup-compatibility/2006">
          <mc:Choice Requires="x14">
            <control shapeId="1425" r:id="rId403" name="Check Box 401">
              <controlPr defaultSize="0" autoFill="0" autoLine="0" autoPict="0">
                <anchor moveWithCells="1">
                  <from>
                    <xdr:col>17</xdr:col>
                    <xdr:colOff>222250</xdr:colOff>
                    <xdr:row>153</xdr:row>
                    <xdr:rowOff>38100</xdr:rowOff>
                  </from>
                  <to>
                    <xdr:col>17</xdr:col>
                    <xdr:colOff>539750</xdr:colOff>
                    <xdr:row>153</xdr:row>
                    <xdr:rowOff>374650</xdr:rowOff>
                  </to>
                </anchor>
              </controlPr>
            </control>
          </mc:Choice>
        </mc:AlternateContent>
        <mc:AlternateContent xmlns:mc="http://schemas.openxmlformats.org/markup-compatibility/2006">
          <mc:Choice Requires="x14">
            <control shapeId="1426" r:id="rId404" name="Check Box 402">
              <controlPr defaultSize="0" autoFill="0" autoLine="0" autoPict="0">
                <anchor moveWithCells="1">
                  <from>
                    <xdr:col>17</xdr:col>
                    <xdr:colOff>222250</xdr:colOff>
                    <xdr:row>154</xdr:row>
                    <xdr:rowOff>38100</xdr:rowOff>
                  </from>
                  <to>
                    <xdr:col>17</xdr:col>
                    <xdr:colOff>539750</xdr:colOff>
                    <xdr:row>154</xdr:row>
                    <xdr:rowOff>374650</xdr:rowOff>
                  </to>
                </anchor>
              </controlPr>
            </control>
          </mc:Choice>
        </mc:AlternateContent>
        <mc:AlternateContent xmlns:mc="http://schemas.openxmlformats.org/markup-compatibility/2006">
          <mc:Choice Requires="x14">
            <control shapeId="1427" r:id="rId405" name="Check Box 403">
              <controlPr defaultSize="0" autoFill="0" autoLine="0" autoPict="0">
                <anchor moveWithCells="1">
                  <from>
                    <xdr:col>17</xdr:col>
                    <xdr:colOff>222250</xdr:colOff>
                    <xdr:row>155</xdr:row>
                    <xdr:rowOff>38100</xdr:rowOff>
                  </from>
                  <to>
                    <xdr:col>17</xdr:col>
                    <xdr:colOff>539750</xdr:colOff>
                    <xdr:row>155</xdr:row>
                    <xdr:rowOff>374650</xdr:rowOff>
                  </to>
                </anchor>
              </controlPr>
            </control>
          </mc:Choice>
        </mc:AlternateContent>
        <mc:AlternateContent xmlns:mc="http://schemas.openxmlformats.org/markup-compatibility/2006">
          <mc:Choice Requires="x14">
            <control shapeId="1428" r:id="rId406" name="Check Box 404">
              <controlPr defaultSize="0" autoFill="0" autoLine="0" autoPict="0">
                <anchor moveWithCells="1">
                  <from>
                    <xdr:col>17</xdr:col>
                    <xdr:colOff>222250</xdr:colOff>
                    <xdr:row>156</xdr:row>
                    <xdr:rowOff>38100</xdr:rowOff>
                  </from>
                  <to>
                    <xdr:col>17</xdr:col>
                    <xdr:colOff>539750</xdr:colOff>
                    <xdr:row>156</xdr:row>
                    <xdr:rowOff>374650</xdr:rowOff>
                  </to>
                </anchor>
              </controlPr>
            </control>
          </mc:Choice>
        </mc:AlternateContent>
        <mc:AlternateContent xmlns:mc="http://schemas.openxmlformats.org/markup-compatibility/2006">
          <mc:Choice Requires="x14">
            <control shapeId="1429" r:id="rId407" name="Check Box 405">
              <controlPr defaultSize="0" autoFill="0" autoLine="0" autoPict="0">
                <anchor moveWithCells="1">
                  <from>
                    <xdr:col>17</xdr:col>
                    <xdr:colOff>222250</xdr:colOff>
                    <xdr:row>157</xdr:row>
                    <xdr:rowOff>38100</xdr:rowOff>
                  </from>
                  <to>
                    <xdr:col>17</xdr:col>
                    <xdr:colOff>539750</xdr:colOff>
                    <xdr:row>157</xdr:row>
                    <xdr:rowOff>374650</xdr:rowOff>
                  </to>
                </anchor>
              </controlPr>
            </control>
          </mc:Choice>
        </mc:AlternateContent>
        <mc:AlternateContent xmlns:mc="http://schemas.openxmlformats.org/markup-compatibility/2006">
          <mc:Choice Requires="x14">
            <control shapeId="1430" r:id="rId408" name="Check Box 406">
              <controlPr defaultSize="0" autoFill="0" autoLine="0" autoPict="0">
                <anchor moveWithCells="1">
                  <from>
                    <xdr:col>17</xdr:col>
                    <xdr:colOff>222250</xdr:colOff>
                    <xdr:row>158</xdr:row>
                    <xdr:rowOff>38100</xdr:rowOff>
                  </from>
                  <to>
                    <xdr:col>17</xdr:col>
                    <xdr:colOff>539750</xdr:colOff>
                    <xdr:row>158</xdr:row>
                    <xdr:rowOff>374650</xdr:rowOff>
                  </to>
                </anchor>
              </controlPr>
            </control>
          </mc:Choice>
        </mc:AlternateContent>
        <mc:AlternateContent xmlns:mc="http://schemas.openxmlformats.org/markup-compatibility/2006">
          <mc:Choice Requires="x14">
            <control shapeId="1431" r:id="rId409" name="Check Box 407">
              <controlPr defaultSize="0" autoFill="0" autoLine="0" autoPict="0">
                <anchor moveWithCells="1">
                  <from>
                    <xdr:col>17</xdr:col>
                    <xdr:colOff>222250</xdr:colOff>
                    <xdr:row>159</xdr:row>
                    <xdr:rowOff>38100</xdr:rowOff>
                  </from>
                  <to>
                    <xdr:col>17</xdr:col>
                    <xdr:colOff>539750</xdr:colOff>
                    <xdr:row>159</xdr:row>
                    <xdr:rowOff>374650</xdr:rowOff>
                  </to>
                </anchor>
              </controlPr>
            </control>
          </mc:Choice>
        </mc:AlternateContent>
        <mc:AlternateContent xmlns:mc="http://schemas.openxmlformats.org/markup-compatibility/2006">
          <mc:Choice Requires="x14">
            <control shapeId="1432" r:id="rId410" name="Check Box 408">
              <controlPr defaultSize="0" autoFill="0" autoLine="0" autoPict="0">
                <anchor moveWithCells="1">
                  <from>
                    <xdr:col>17</xdr:col>
                    <xdr:colOff>222250</xdr:colOff>
                    <xdr:row>160</xdr:row>
                    <xdr:rowOff>38100</xdr:rowOff>
                  </from>
                  <to>
                    <xdr:col>17</xdr:col>
                    <xdr:colOff>539750</xdr:colOff>
                    <xdr:row>160</xdr:row>
                    <xdr:rowOff>374650</xdr:rowOff>
                  </to>
                </anchor>
              </controlPr>
            </control>
          </mc:Choice>
        </mc:AlternateContent>
        <mc:AlternateContent xmlns:mc="http://schemas.openxmlformats.org/markup-compatibility/2006">
          <mc:Choice Requires="x14">
            <control shapeId="1433" r:id="rId411" name="Check Box 409">
              <controlPr defaultSize="0" autoFill="0" autoLine="0" autoPict="0">
                <anchor moveWithCells="1">
                  <from>
                    <xdr:col>17</xdr:col>
                    <xdr:colOff>222250</xdr:colOff>
                    <xdr:row>161</xdr:row>
                    <xdr:rowOff>38100</xdr:rowOff>
                  </from>
                  <to>
                    <xdr:col>17</xdr:col>
                    <xdr:colOff>539750</xdr:colOff>
                    <xdr:row>161</xdr:row>
                    <xdr:rowOff>374650</xdr:rowOff>
                  </to>
                </anchor>
              </controlPr>
            </control>
          </mc:Choice>
        </mc:AlternateContent>
        <mc:AlternateContent xmlns:mc="http://schemas.openxmlformats.org/markup-compatibility/2006">
          <mc:Choice Requires="x14">
            <control shapeId="1434" r:id="rId412" name="Check Box 410">
              <controlPr defaultSize="0" autoFill="0" autoLine="0" autoPict="0">
                <anchor moveWithCells="1">
                  <from>
                    <xdr:col>17</xdr:col>
                    <xdr:colOff>222250</xdr:colOff>
                    <xdr:row>162</xdr:row>
                    <xdr:rowOff>38100</xdr:rowOff>
                  </from>
                  <to>
                    <xdr:col>17</xdr:col>
                    <xdr:colOff>539750</xdr:colOff>
                    <xdr:row>162</xdr:row>
                    <xdr:rowOff>374650</xdr:rowOff>
                  </to>
                </anchor>
              </controlPr>
            </control>
          </mc:Choice>
        </mc:AlternateContent>
        <mc:AlternateContent xmlns:mc="http://schemas.openxmlformats.org/markup-compatibility/2006">
          <mc:Choice Requires="x14">
            <control shapeId="1435" r:id="rId413" name="Check Box 411">
              <controlPr defaultSize="0" autoFill="0" autoLine="0" autoPict="0">
                <anchor moveWithCells="1">
                  <from>
                    <xdr:col>17</xdr:col>
                    <xdr:colOff>222250</xdr:colOff>
                    <xdr:row>163</xdr:row>
                    <xdr:rowOff>38100</xdr:rowOff>
                  </from>
                  <to>
                    <xdr:col>17</xdr:col>
                    <xdr:colOff>539750</xdr:colOff>
                    <xdr:row>163</xdr:row>
                    <xdr:rowOff>374650</xdr:rowOff>
                  </to>
                </anchor>
              </controlPr>
            </control>
          </mc:Choice>
        </mc:AlternateContent>
        <mc:AlternateContent xmlns:mc="http://schemas.openxmlformats.org/markup-compatibility/2006">
          <mc:Choice Requires="x14">
            <control shapeId="1436" r:id="rId414" name="Check Box 412">
              <controlPr defaultSize="0" autoFill="0" autoLine="0" autoPict="0">
                <anchor moveWithCells="1">
                  <from>
                    <xdr:col>17</xdr:col>
                    <xdr:colOff>222250</xdr:colOff>
                    <xdr:row>164</xdr:row>
                    <xdr:rowOff>38100</xdr:rowOff>
                  </from>
                  <to>
                    <xdr:col>17</xdr:col>
                    <xdr:colOff>539750</xdr:colOff>
                    <xdr:row>164</xdr:row>
                    <xdr:rowOff>374650</xdr:rowOff>
                  </to>
                </anchor>
              </controlPr>
            </control>
          </mc:Choice>
        </mc:AlternateContent>
        <mc:AlternateContent xmlns:mc="http://schemas.openxmlformats.org/markup-compatibility/2006">
          <mc:Choice Requires="x14">
            <control shapeId="1437" r:id="rId415" name="Check Box 413">
              <controlPr defaultSize="0" autoFill="0" autoLine="0" autoPict="0">
                <anchor moveWithCells="1">
                  <from>
                    <xdr:col>17</xdr:col>
                    <xdr:colOff>222250</xdr:colOff>
                    <xdr:row>165</xdr:row>
                    <xdr:rowOff>38100</xdr:rowOff>
                  </from>
                  <to>
                    <xdr:col>17</xdr:col>
                    <xdr:colOff>539750</xdr:colOff>
                    <xdr:row>165</xdr:row>
                    <xdr:rowOff>374650</xdr:rowOff>
                  </to>
                </anchor>
              </controlPr>
            </control>
          </mc:Choice>
        </mc:AlternateContent>
        <mc:AlternateContent xmlns:mc="http://schemas.openxmlformats.org/markup-compatibility/2006">
          <mc:Choice Requires="x14">
            <control shapeId="1438" r:id="rId416" name="Check Box 414">
              <controlPr defaultSize="0" autoFill="0" autoLine="0" autoPict="0">
                <anchor moveWithCells="1">
                  <from>
                    <xdr:col>17</xdr:col>
                    <xdr:colOff>222250</xdr:colOff>
                    <xdr:row>166</xdr:row>
                    <xdr:rowOff>38100</xdr:rowOff>
                  </from>
                  <to>
                    <xdr:col>17</xdr:col>
                    <xdr:colOff>539750</xdr:colOff>
                    <xdr:row>166</xdr:row>
                    <xdr:rowOff>374650</xdr:rowOff>
                  </to>
                </anchor>
              </controlPr>
            </control>
          </mc:Choice>
        </mc:AlternateContent>
        <mc:AlternateContent xmlns:mc="http://schemas.openxmlformats.org/markup-compatibility/2006">
          <mc:Choice Requires="x14">
            <control shapeId="1439" r:id="rId417" name="Check Box 415">
              <controlPr defaultSize="0" autoFill="0" autoLine="0" autoPict="0">
                <anchor moveWithCells="1">
                  <from>
                    <xdr:col>17</xdr:col>
                    <xdr:colOff>222250</xdr:colOff>
                    <xdr:row>167</xdr:row>
                    <xdr:rowOff>38100</xdr:rowOff>
                  </from>
                  <to>
                    <xdr:col>17</xdr:col>
                    <xdr:colOff>539750</xdr:colOff>
                    <xdr:row>167</xdr:row>
                    <xdr:rowOff>374650</xdr:rowOff>
                  </to>
                </anchor>
              </controlPr>
            </control>
          </mc:Choice>
        </mc:AlternateContent>
        <mc:AlternateContent xmlns:mc="http://schemas.openxmlformats.org/markup-compatibility/2006">
          <mc:Choice Requires="x14">
            <control shapeId="1440" r:id="rId418" name="Check Box 416">
              <controlPr defaultSize="0" autoFill="0" autoLine="0" autoPict="0">
                <anchor moveWithCells="1">
                  <from>
                    <xdr:col>17</xdr:col>
                    <xdr:colOff>222250</xdr:colOff>
                    <xdr:row>168</xdr:row>
                    <xdr:rowOff>38100</xdr:rowOff>
                  </from>
                  <to>
                    <xdr:col>17</xdr:col>
                    <xdr:colOff>539750</xdr:colOff>
                    <xdr:row>168</xdr:row>
                    <xdr:rowOff>374650</xdr:rowOff>
                  </to>
                </anchor>
              </controlPr>
            </control>
          </mc:Choice>
        </mc:AlternateContent>
        <mc:AlternateContent xmlns:mc="http://schemas.openxmlformats.org/markup-compatibility/2006">
          <mc:Choice Requires="x14">
            <control shapeId="1441" r:id="rId419" name="Check Box 417">
              <controlPr defaultSize="0" autoFill="0" autoLine="0" autoPict="0">
                <anchor moveWithCells="1">
                  <from>
                    <xdr:col>17</xdr:col>
                    <xdr:colOff>222250</xdr:colOff>
                    <xdr:row>169</xdr:row>
                    <xdr:rowOff>38100</xdr:rowOff>
                  </from>
                  <to>
                    <xdr:col>17</xdr:col>
                    <xdr:colOff>539750</xdr:colOff>
                    <xdr:row>169</xdr:row>
                    <xdr:rowOff>374650</xdr:rowOff>
                  </to>
                </anchor>
              </controlPr>
            </control>
          </mc:Choice>
        </mc:AlternateContent>
        <mc:AlternateContent xmlns:mc="http://schemas.openxmlformats.org/markup-compatibility/2006">
          <mc:Choice Requires="x14">
            <control shapeId="1442" r:id="rId420" name="Check Box 418">
              <controlPr defaultSize="0" autoFill="0" autoLine="0" autoPict="0">
                <anchor moveWithCells="1">
                  <from>
                    <xdr:col>17</xdr:col>
                    <xdr:colOff>222250</xdr:colOff>
                    <xdr:row>170</xdr:row>
                    <xdr:rowOff>38100</xdr:rowOff>
                  </from>
                  <to>
                    <xdr:col>17</xdr:col>
                    <xdr:colOff>539750</xdr:colOff>
                    <xdr:row>170</xdr:row>
                    <xdr:rowOff>374650</xdr:rowOff>
                  </to>
                </anchor>
              </controlPr>
            </control>
          </mc:Choice>
        </mc:AlternateContent>
        <mc:AlternateContent xmlns:mc="http://schemas.openxmlformats.org/markup-compatibility/2006">
          <mc:Choice Requires="x14">
            <control shapeId="1443" r:id="rId421" name="Check Box 419">
              <controlPr defaultSize="0" autoFill="0" autoLine="0" autoPict="0">
                <anchor moveWithCells="1">
                  <from>
                    <xdr:col>17</xdr:col>
                    <xdr:colOff>222250</xdr:colOff>
                    <xdr:row>171</xdr:row>
                    <xdr:rowOff>38100</xdr:rowOff>
                  </from>
                  <to>
                    <xdr:col>17</xdr:col>
                    <xdr:colOff>539750</xdr:colOff>
                    <xdr:row>171</xdr:row>
                    <xdr:rowOff>374650</xdr:rowOff>
                  </to>
                </anchor>
              </controlPr>
            </control>
          </mc:Choice>
        </mc:AlternateContent>
        <mc:AlternateContent xmlns:mc="http://schemas.openxmlformats.org/markup-compatibility/2006">
          <mc:Choice Requires="x14">
            <control shapeId="1444" r:id="rId422" name="Check Box 420">
              <controlPr defaultSize="0" autoFill="0" autoLine="0" autoPict="0">
                <anchor moveWithCells="1">
                  <from>
                    <xdr:col>17</xdr:col>
                    <xdr:colOff>222250</xdr:colOff>
                    <xdr:row>172</xdr:row>
                    <xdr:rowOff>38100</xdr:rowOff>
                  </from>
                  <to>
                    <xdr:col>17</xdr:col>
                    <xdr:colOff>539750</xdr:colOff>
                    <xdr:row>172</xdr:row>
                    <xdr:rowOff>374650</xdr:rowOff>
                  </to>
                </anchor>
              </controlPr>
            </control>
          </mc:Choice>
        </mc:AlternateContent>
        <mc:AlternateContent xmlns:mc="http://schemas.openxmlformats.org/markup-compatibility/2006">
          <mc:Choice Requires="x14">
            <control shapeId="1445" r:id="rId423" name="Check Box 421">
              <controlPr defaultSize="0" autoFill="0" autoLine="0" autoPict="0">
                <anchor moveWithCells="1">
                  <from>
                    <xdr:col>17</xdr:col>
                    <xdr:colOff>222250</xdr:colOff>
                    <xdr:row>173</xdr:row>
                    <xdr:rowOff>38100</xdr:rowOff>
                  </from>
                  <to>
                    <xdr:col>17</xdr:col>
                    <xdr:colOff>539750</xdr:colOff>
                    <xdr:row>173</xdr:row>
                    <xdr:rowOff>374650</xdr:rowOff>
                  </to>
                </anchor>
              </controlPr>
            </control>
          </mc:Choice>
        </mc:AlternateContent>
        <mc:AlternateContent xmlns:mc="http://schemas.openxmlformats.org/markup-compatibility/2006">
          <mc:Choice Requires="x14">
            <control shapeId="1446" r:id="rId424" name="Check Box 422">
              <controlPr defaultSize="0" autoFill="0" autoLine="0" autoPict="0">
                <anchor moveWithCells="1">
                  <from>
                    <xdr:col>17</xdr:col>
                    <xdr:colOff>222250</xdr:colOff>
                    <xdr:row>174</xdr:row>
                    <xdr:rowOff>38100</xdr:rowOff>
                  </from>
                  <to>
                    <xdr:col>17</xdr:col>
                    <xdr:colOff>539750</xdr:colOff>
                    <xdr:row>174</xdr:row>
                    <xdr:rowOff>374650</xdr:rowOff>
                  </to>
                </anchor>
              </controlPr>
            </control>
          </mc:Choice>
        </mc:AlternateContent>
        <mc:AlternateContent xmlns:mc="http://schemas.openxmlformats.org/markup-compatibility/2006">
          <mc:Choice Requires="x14">
            <control shapeId="1447" r:id="rId425" name="Check Box 423">
              <controlPr defaultSize="0" autoFill="0" autoLine="0" autoPict="0">
                <anchor moveWithCells="1">
                  <from>
                    <xdr:col>17</xdr:col>
                    <xdr:colOff>222250</xdr:colOff>
                    <xdr:row>175</xdr:row>
                    <xdr:rowOff>38100</xdr:rowOff>
                  </from>
                  <to>
                    <xdr:col>17</xdr:col>
                    <xdr:colOff>539750</xdr:colOff>
                    <xdr:row>175</xdr:row>
                    <xdr:rowOff>374650</xdr:rowOff>
                  </to>
                </anchor>
              </controlPr>
            </control>
          </mc:Choice>
        </mc:AlternateContent>
        <mc:AlternateContent xmlns:mc="http://schemas.openxmlformats.org/markup-compatibility/2006">
          <mc:Choice Requires="x14">
            <control shapeId="1448" r:id="rId426" name="Check Box 424">
              <controlPr defaultSize="0" autoFill="0" autoLine="0" autoPict="0">
                <anchor moveWithCells="1">
                  <from>
                    <xdr:col>17</xdr:col>
                    <xdr:colOff>222250</xdr:colOff>
                    <xdr:row>176</xdr:row>
                    <xdr:rowOff>38100</xdr:rowOff>
                  </from>
                  <to>
                    <xdr:col>17</xdr:col>
                    <xdr:colOff>539750</xdr:colOff>
                    <xdr:row>176</xdr:row>
                    <xdr:rowOff>374650</xdr:rowOff>
                  </to>
                </anchor>
              </controlPr>
            </control>
          </mc:Choice>
        </mc:AlternateContent>
        <mc:AlternateContent xmlns:mc="http://schemas.openxmlformats.org/markup-compatibility/2006">
          <mc:Choice Requires="x14">
            <control shapeId="1449" r:id="rId427" name="Check Box 425">
              <controlPr defaultSize="0" autoFill="0" autoLine="0" autoPict="0">
                <anchor moveWithCells="1">
                  <from>
                    <xdr:col>17</xdr:col>
                    <xdr:colOff>222250</xdr:colOff>
                    <xdr:row>177</xdr:row>
                    <xdr:rowOff>38100</xdr:rowOff>
                  </from>
                  <to>
                    <xdr:col>17</xdr:col>
                    <xdr:colOff>539750</xdr:colOff>
                    <xdr:row>177</xdr:row>
                    <xdr:rowOff>374650</xdr:rowOff>
                  </to>
                </anchor>
              </controlPr>
            </control>
          </mc:Choice>
        </mc:AlternateContent>
        <mc:AlternateContent xmlns:mc="http://schemas.openxmlformats.org/markup-compatibility/2006">
          <mc:Choice Requires="x14">
            <control shapeId="1450" r:id="rId428" name="Check Box 426">
              <controlPr defaultSize="0" autoFill="0" autoLine="0" autoPict="0">
                <anchor moveWithCells="1">
                  <from>
                    <xdr:col>17</xdr:col>
                    <xdr:colOff>222250</xdr:colOff>
                    <xdr:row>178</xdr:row>
                    <xdr:rowOff>38100</xdr:rowOff>
                  </from>
                  <to>
                    <xdr:col>17</xdr:col>
                    <xdr:colOff>539750</xdr:colOff>
                    <xdr:row>178</xdr:row>
                    <xdr:rowOff>374650</xdr:rowOff>
                  </to>
                </anchor>
              </controlPr>
            </control>
          </mc:Choice>
        </mc:AlternateContent>
        <mc:AlternateContent xmlns:mc="http://schemas.openxmlformats.org/markup-compatibility/2006">
          <mc:Choice Requires="x14">
            <control shapeId="1451" r:id="rId429" name="Check Box 427">
              <controlPr defaultSize="0" autoFill="0" autoLine="0" autoPict="0">
                <anchor moveWithCells="1">
                  <from>
                    <xdr:col>17</xdr:col>
                    <xdr:colOff>222250</xdr:colOff>
                    <xdr:row>179</xdr:row>
                    <xdr:rowOff>38100</xdr:rowOff>
                  </from>
                  <to>
                    <xdr:col>17</xdr:col>
                    <xdr:colOff>539750</xdr:colOff>
                    <xdr:row>179</xdr:row>
                    <xdr:rowOff>374650</xdr:rowOff>
                  </to>
                </anchor>
              </controlPr>
            </control>
          </mc:Choice>
        </mc:AlternateContent>
        <mc:AlternateContent xmlns:mc="http://schemas.openxmlformats.org/markup-compatibility/2006">
          <mc:Choice Requires="x14">
            <control shapeId="1452" r:id="rId430" name="Check Box 428">
              <controlPr defaultSize="0" autoFill="0" autoLine="0" autoPict="0">
                <anchor moveWithCells="1">
                  <from>
                    <xdr:col>17</xdr:col>
                    <xdr:colOff>222250</xdr:colOff>
                    <xdr:row>180</xdr:row>
                    <xdr:rowOff>38100</xdr:rowOff>
                  </from>
                  <to>
                    <xdr:col>17</xdr:col>
                    <xdr:colOff>539750</xdr:colOff>
                    <xdr:row>180</xdr:row>
                    <xdr:rowOff>374650</xdr:rowOff>
                  </to>
                </anchor>
              </controlPr>
            </control>
          </mc:Choice>
        </mc:AlternateContent>
        <mc:AlternateContent xmlns:mc="http://schemas.openxmlformats.org/markup-compatibility/2006">
          <mc:Choice Requires="x14">
            <control shapeId="1453" r:id="rId431" name="Check Box 429">
              <controlPr defaultSize="0" autoFill="0" autoLine="0" autoPict="0">
                <anchor moveWithCells="1">
                  <from>
                    <xdr:col>17</xdr:col>
                    <xdr:colOff>222250</xdr:colOff>
                    <xdr:row>181</xdr:row>
                    <xdr:rowOff>38100</xdr:rowOff>
                  </from>
                  <to>
                    <xdr:col>17</xdr:col>
                    <xdr:colOff>539750</xdr:colOff>
                    <xdr:row>181</xdr:row>
                    <xdr:rowOff>374650</xdr:rowOff>
                  </to>
                </anchor>
              </controlPr>
            </control>
          </mc:Choice>
        </mc:AlternateContent>
        <mc:AlternateContent xmlns:mc="http://schemas.openxmlformats.org/markup-compatibility/2006">
          <mc:Choice Requires="x14">
            <control shapeId="1454" r:id="rId432" name="Check Box 430">
              <controlPr defaultSize="0" autoFill="0" autoLine="0" autoPict="0">
                <anchor moveWithCells="1">
                  <from>
                    <xdr:col>17</xdr:col>
                    <xdr:colOff>222250</xdr:colOff>
                    <xdr:row>182</xdr:row>
                    <xdr:rowOff>38100</xdr:rowOff>
                  </from>
                  <to>
                    <xdr:col>17</xdr:col>
                    <xdr:colOff>539750</xdr:colOff>
                    <xdr:row>182</xdr:row>
                    <xdr:rowOff>374650</xdr:rowOff>
                  </to>
                </anchor>
              </controlPr>
            </control>
          </mc:Choice>
        </mc:AlternateContent>
        <mc:AlternateContent xmlns:mc="http://schemas.openxmlformats.org/markup-compatibility/2006">
          <mc:Choice Requires="x14">
            <control shapeId="1455" r:id="rId433" name="Check Box 431">
              <controlPr defaultSize="0" autoFill="0" autoLine="0" autoPict="0">
                <anchor moveWithCells="1">
                  <from>
                    <xdr:col>17</xdr:col>
                    <xdr:colOff>222250</xdr:colOff>
                    <xdr:row>183</xdr:row>
                    <xdr:rowOff>38100</xdr:rowOff>
                  </from>
                  <to>
                    <xdr:col>17</xdr:col>
                    <xdr:colOff>539750</xdr:colOff>
                    <xdr:row>183</xdr:row>
                    <xdr:rowOff>374650</xdr:rowOff>
                  </to>
                </anchor>
              </controlPr>
            </control>
          </mc:Choice>
        </mc:AlternateContent>
        <mc:AlternateContent xmlns:mc="http://schemas.openxmlformats.org/markup-compatibility/2006">
          <mc:Choice Requires="x14">
            <control shapeId="1456" r:id="rId434" name="Check Box 432">
              <controlPr defaultSize="0" autoFill="0" autoLine="0" autoPict="0">
                <anchor moveWithCells="1">
                  <from>
                    <xdr:col>17</xdr:col>
                    <xdr:colOff>222250</xdr:colOff>
                    <xdr:row>184</xdr:row>
                    <xdr:rowOff>38100</xdr:rowOff>
                  </from>
                  <to>
                    <xdr:col>17</xdr:col>
                    <xdr:colOff>539750</xdr:colOff>
                    <xdr:row>184</xdr:row>
                    <xdr:rowOff>374650</xdr:rowOff>
                  </to>
                </anchor>
              </controlPr>
            </control>
          </mc:Choice>
        </mc:AlternateContent>
        <mc:AlternateContent xmlns:mc="http://schemas.openxmlformats.org/markup-compatibility/2006">
          <mc:Choice Requires="x14">
            <control shapeId="1457" r:id="rId435" name="Check Box 433">
              <controlPr defaultSize="0" autoFill="0" autoLine="0" autoPict="0">
                <anchor moveWithCells="1">
                  <from>
                    <xdr:col>17</xdr:col>
                    <xdr:colOff>222250</xdr:colOff>
                    <xdr:row>185</xdr:row>
                    <xdr:rowOff>38100</xdr:rowOff>
                  </from>
                  <to>
                    <xdr:col>17</xdr:col>
                    <xdr:colOff>539750</xdr:colOff>
                    <xdr:row>185</xdr:row>
                    <xdr:rowOff>374650</xdr:rowOff>
                  </to>
                </anchor>
              </controlPr>
            </control>
          </mc:Choice>
        </mc:AlternateContent>
        <mc:AlternateContent xmlns:mc="http://schemas.openxmlformats.org/markup-compatibility/2006">
          <mc:Choice Requires="x14">
            <control shapeId="1458" r:id="rId436" name="Check Box 434">
              <controlPr defaultSize="0" autoFill="0" autoLine="0" autoPict="0">
                <anchor moveWithCells="1">
                  <from>
                    <xdr:col>17</xdr:col>
                    <xdr:colOff>222250</xdr:colOff>
                    <xdr:row>186</xdr:row>
                    <xdr:rowOff>38100</xdr:rowOff>
                  </from>
                  <to>
                    <xdr:col>17</xdr:col>
                    <xdr:colOff>539750</xdr:colOff>
                    <xdr:row>186</xdr:row>
                    <xdr:rowOff>374650</xdr:rowOff>
                  </to>
                </anchor>
              </controlPr>
            </control>
          </mc:Choice>
        </mc:AlternateContent>
        <mc:AlternateContent xmlns:mc="http://schemas.openxmlformats.org/markup-compatibility/2006">
          <mc:Choice Requires="x14">
            <control shapeId="1459" r:id="rId437" name="Check Box 435">
              <controlPr defaultSize="0" autoFill="0" autoLine="0" autoPict="0">
                <anchor moveWithCells="1">
                  <from>
                    <xdr:col>17</xdr:col>
                    <xdr:colOff>222250</xdr:colOff>
                    <xdr:row>187</xdr:row>
                    <xdr:rowOff>38100</xdr:rowOff>
                  </from>
                  <to>
                    <xdr:col>17</xdr:col>
                    <xdr:colOff>539750</xdr:colOff>
                    <xdr:row>187</xdr:row>
                    <xdr:rowOff>374650</xdr:rowOff>
                  </to>
                </anchor>
              </controlPr>
            </control>
          </mc:Choice>
        </mc:AlternateContent>
        <mc:AlternateContent xmlns:mc="http://schemas.openxmlformats.org/markup-compatibility/2006">
          <mc:Choice Requires="x14">
            <control shapeId="1460" r:id="rId438" name="Check Box 436">
              <controlPr defaultSize="0" autoFill="0" autoLine="0" autoPict="0">
                <anchor moveWithCells="1">
                  <from>
                    <xdr:col>17</xdr:col>
                    <xdr:colOff>222250</xdr:colOff>
                    <xdr:row>188</xdr:row>
                    <xdr:rowOff>38100</xdr:rowOff>
                  </from>
                  <to>
                    <xdr:col>17</xdr:col>
                    <xdr:colOff>539750</xdr:colOff>
                    <xdr:row>188</xdr:row>
                    <xdr:rowOff>374650</xdr:rowOff>
                  </to>
                </anchor>
              </controlPr>
            </control>
          </mc:Choice>
        </mc:AlternateContent>
        <mc:AlternateContent xmlns:mc="http://schemas.openxmlformats.org/markup-compatibility/2006">
          <mc:Choice Requires="x14">
            <control shapeId="1461" r:id="rId439" name="Check Box 437">
              <controlPr defaultSize="0" autoFill="0" autoLine="0" autoPict="0">
                <anchor moveWithCells="1">
                  <from>
                    <xdr:col>17</xdr:col>
                    <xdr:colOff>222250</xdr:colOff>
                    <xdr:row>189</xdr:row>
                    <xdr:rowOff>38100</xdr:rowOff>
                  </from>
                  <to>
                    <xdr:col>17</xdr:col>
                    <xdr:colOff>539750</xdr:colOff>
                    <xdr:row>189</xdr:row>
                    <xdr:rowOff>374650</xdr:rowOff>
                  </to>
                </anchor>
              </controlPr>
            </control>
          </mc:Choice>
        </mc:AlternateContent>
        <mc:AlternateContent xmlns:mc="http://schemas.openxmlformats.org/markup-compatibility/2006">
          <mc:Choice Requires="x14">
            <control shapeId="1462" r:id="rId440" name="Check Box 438">
              <controlPr defaultSize="0" autoFill="0" autoLine="0" autoPict="0">
                <anchor moveWithCells="1">
                  <from>
                    <xdr:col>17</xdr:col>
                    <xdr:colOff>222250</xdr:colOff>
                    <xdr:row>190</xdr:row>
                    <xdr:rowOff>38100</xdr:rowOff>
                  </from>
                  <to>
                    <xdr:col>17</xdr:col>
                    <xdr:colOff>539750</xdr:colOff>
                    <xdr:row>190</xdr:row>
                    <xdr:rowOff>374650</xdr:rowOff>
                  </to>
                </anchor>
              </controlPr>
            </control>
          </mc:Choice>
        </mc:AlternateContent>
        <mc:AlternateContent xmlns:mc="http://schemas.openxmlformats.org/markup-compatibility/2006">
          <mc:Choice Requires="x14">
            <control shapeId="1463" r:id="rId441" name="Check Box 439">
              <controlPr defaultSize="0" autoFill="0" autoLine="0" autoPict="0">
                <anchor moveWithCells="1">
                  <from>
                    <xdr:col>17</xdr:col>
                    <xdr:colOff>222250</xdr:colOff>
                    <xdr:row>191</xdr:row>
                    <xdr:rowOff>38100</xdr:rowOff>
                  </from>
                  <to>
                    <xdr:col>17</xdr:col>
                    <xdr:colOff>539750</xdr:colOff>
                    <xdr:row>191</xdr:row>
                    <xdr:rowOff>374650</xdr:rowOff>
                  </to>
                </anchor>
              </controlPr>
            </control>
          </mc:Choice>
        </mc:AlternateContent>
        <mc:AlternateContent xmlns:mc="http://schemas.openxmlformats.org/markup-compatibility/2006">
          <mc:Choice Requires="x14">
            <control shapeId="1464" r:id="rId442" name="Check Box 440">
              <controlPr defaultSize="0" autoFill="0" autoLine="0" autoPict="0">
                <anchor moveWithCells="1">
                  <from>
                    <xdr:col>17</xdr:col>
                    <xdr:colOff>222250</xdr:colOff>
                    <xdr:row>192</xdr:row>
                    <xdr:rowOff>38100</xdr:rowOff>
                  </from>
                  <to>
                    <xdr:col>17</xdr:col>
                    <xdr:colOff>539750</xdr:colOff>
                    <xdr:row>192</xdr:row>
                    <xdr:rowOff>374650</xdr:rowOff>
                  </to>
                </anchor>
              </controlPr>
            </control>
          </mc:Choice>
        </mc:AlternateContent>
        <mc:AlternateContent xmlns:mc="http://schemas.openxmlformats.org/markup-compatibility/2006">
          <mc:Choice Requires="x14">
            <control shapeId="1465" r:id="rId443" name="Check Box 441">
              <controlPr defaultSize="0" autoFill="0" autoLine="0" autoPict="0">
                <anchor moveWithCells="1">
                  <from>
                    <xdr:col>17</xdr:col>
                    <xdr:colOff>222250</xdr:colOff>
                    <xdr:row>193</xdr:row>
                    <xdr:rowOff>38100</xdr:rowOff>
                  </from>
                  <to>
                    <xdr:col>17</xdr:col>
                    <xdr:colOff>539750</xdr:colOff>
                    <xdr:row>193</xdr:row>
                    <xdr:rowOff>374650</xdr:rowOff>
                  </to>
                </anchor>
              </controlPr>
            </control>
          </mc:Choice>
        </mc:AlternateContent>
        <mc:AlternateContent xmlns:mc="http://schemas.openxmlformats.org/markup-compatibility/2006">
          <mc:Choice Requires="x14">
            <control shapeId="1466" r:id="rId444" name="Check Box 442">
              <controlPr defaultSize="0" autoFill="0" autoLine="0" autoPict="0">
                <anchor moveWithCells="1">
                  <from>
                    <xdr:col>17</xdr:col>
                    <xdr:colOff>222250</xdr:colOff>
                    <xdr:row>194</xdr:row>
                    <xdr:rowOff>38100</xdr:rowOff>
                  </from>
                  <to>
                    <xdr:col>17</xdr:col>
                    <xdr:colOff>539750</xdr:colOff>
                    <xdr:row>194</xdr:row>
                    <xdr:rowOff>374650</xdr:rowOff>
                  </to>
                </anchor>
              </controlPr>
            </control>
          </mc:Choice>
        </mc:AlternateContent>
        <mc:AlternateContent xmlns:mc="http://schemas.openxmlformats.org/markup-compatibility/2006">
          <mc:Choice Requires="x14">
            <control shapeId="1467" r:id="rId445" name="Check Box 443">
              <controlPr defaultSize="0" autoFill="0" autoLine="0" autoPict="0">
                <anchor moveWithCells="1">
                  <from>
                    <xdr:col>17</xdr:col>
                    <xdr:colOff>222250</xdr:colOff>
                    <xdr:row>195</xdr:row>
                    <xdr:rowOff>38100</xdr:rowOff>
                  </from>
                  <to>
                    <xdr:col>17</xdr:col>
                    <xdr:colOff>539750</xdr:colOff>
                    <xdr:row>195</xdr:row>
                    <xdr:rowOff>374650</xdr:rowOff>
                  </to>
                </anchor>
              </controlPr>
            </control>
          </mc:Choice>
        </mc:AlternateContent>
        <mc:AlternateContent xmlns:mc="http://schemas.openxmlformats.org/markup-compatibility/2006">
          <mc:Choice Requires="x14">
            <control shapeId="1468" r:id="rId446" name="Check Box 444">
              <controlPr defaultSize="0" autoFill="0" autoLine="0" autoPict="0">
                <anchor moveWithCells="1">
                  <from>
                    <xdr:col>17</xdr:col>
                    <xdr:colOff>222250</xdr:colOff>
                    <xdr:row>196</xdr:row>
                    <xdr:rowOff>38100</xdr:rowOff>
                  </from>
                  <to>
                    <xdr:col>17</xdr:col>
                    <xdr:colOff>539750</xdr:colOff>
                    <xdr:row>196</xdr:row>
                    <xdr:rowOff>374650</xdr:rowOff>
                  </to>
                </anchor>
              </controlPr>
            </control>
          </mc:Choice>
        </mc:AlternateContent>
        <mc:AlternateContent xmlns:mc="http://schemas.openxmlformats.org/markup-compatibility/2006">
          <mc:Choice Requires="x14">
            <control shapeId="1469" r:id="rId447" name="Check Box 445">
              <controlPr defaultSize="0" autoFill="0" autoLine="0" autoPict="0">
                <anchor moveWithCells="1">
                  <from>
                    <xdr:col>17</xdr:col>
                    <xdr:colOff>222250</xdr:colOff>
                    <xdr:row>197</xdr:row>
                    <xdr:rowOff>38100</xdr:rowOff>
                  </from>
                  <to>
                    <xdr:col>17</xdr:col>
                    <xdr:colOff>539750</xdr:colOff>
                    <xdr:row>197</xdr:row>
                    <xdr:rowOff>374650</xdr:rowOff>
                  </to>
                </anchor>
              </controlPr>
            </control>
          </mc:Choice>
        </mc:AlternateContent>
        <mc:AlternateContent xmlns:mc="http://schemas.openxmlformats.org/markup-compatibility/2006">
          <mc:Choice Requires="x14">
            <control shapeId="1470" r:id="rId448" name="Check Box 446">
              <controlPr defaultSize="0" autoFill="0" autoLine="0" autoPict="0">
                <anchor moveWithCells="1">
                  <from>
                    <xdr:col>17</xdr:col>
                    <xdr:colOff>222250</xdr:colOff>
                    <xdr:row>198</xdr:row>
                    <xdr:rowOff>38100</xdr:rowOff>
                  </from>
                  <to>
                    <xdr:col>17</xdr:col>
                    <xdr:colOff>539750</xdr:colOff>
                    <xdr:row>198</xdr:row>
                    <xdr:rowOff>374650</xdr:rowOff>
                  </to>
                </anchor>
              </controlPr>
            </control>
          </mc:Choice>
        </mc:AlternateContent>
        <mc:AlternateContent xmlns:mc="http://schemas.openxmlformats.org/markup-compatibility/2006">
          <mc:Choice Requires="x14">
            <control shapeId="1471" r:id="rId449" name="Check Box 447">
              <controlPr defaultSize="0" autoFill="0" autoLine="0" autoPict="0">
                <anchor moveWithCells="1">
                  <from>
                    <xdr:col>17</xdr:col>
                    <xdr:colOff>222250</xdr:colOff>
                    <xdr:row>199</xdr:row>
                    <xdr:rowOff>38100</xdr:rowOff>
                  </from>
                  <to>
                    <xdr:col>17</xdr:col>
                    <xdr:colOff>539750</xdr:colOff>
                    <xdr:row>199</xdr:row>
                    <xdr:rowOff>374650</xdr:rowOff>
                  </to>
                </anchor>
              </controlPr>
            </control>
          </mc:Choice>
        </mc:AlternateContent>
        <mc:AlternateContent xmlns:mc="http://schemas.openxmlformats.org/markup-compatibility/2006">
          <mc:Choice Requires="x14">
            <control shapeId="1472" r:id="rId450" name="Check Box 448">
              <controlPr defaultSize="0" autoFill="0" autoLine="0" autoPict="0">
                <anchor moveWithCells="1">
                  <from>
                    <xdr:col>17</xdr:col>
                    <xdr:colOff>222250</xdr:colOff>
                    <xdr:row>200</xdr:row>
                    <xdr:rowOff>38100</xdr:rowOff>
                  </from>
                  <to>
                    <xdr:col>17</xdr:col>
                    <xdr:colOff>539750</xdr:colOff>
                    <xdr:row>200</xdr:row>
                    <xdr:rowOff>374650</xdr:rowOff>
                  </to>
                </anchor>
              </controlPr>
            </control>
          </mc:Choice>
        </mc:AlternateContent>
        <mc:AlternateContent xmlns:mc="http://schemas.openxmlformats.org/markup-compatibility/2006">
          <mc:Choice Requires="x14">
            <control shapeId="1473" r:id="rId451" name="Check Box 449">
              <controlPr defaultSize="0" autoFill="0" autoLine="0" autoPict="0">
                <anchor moveWithCells="1">
                  <from>
                    <xdr:col>17</xdr:col>
                    <xdr:colOff>222250</xdr:colOff>
                    <xdr:row>201</xdr:row>
                    <xdr:rowOff>38100</xdr:rowOff>
                  </from>
                  <to>
                    <xdr:col>17</xdr:col>
                    <xdr:colOff>539750</xdr:colOff>
                    <xdr:row>201</xdr:row>
                    <xdr:rowOff>374650</xdr:rowOff>
                  </to>
                </anchor>
              </controlPr>
            </control>
          </mc:Choice>
        </mc:AlternateContent>
        <mc:AlternateContent xmlns:mc="http://schemas.openxmlformats.org/markup-compatibility/2006">
          <mc:Choice Requires="x14">
            <control shapeId="1474" r:id="rId452" name="Check Box 450">
              <controlPr defaultSize="0" autoFill="0" autoLine="0" autoPict="0">
                <anchor moveWithCells="1">
                  <from>
                    <xdr:col>17</xdr:col>
                    <xdr:colOff>222250</xdr:colOff>
                    <xdr:row>202</xdr:row>
                    <xdr:rowOff>38100</xdr:rowOff>
                  </from>
                  <to>
                    <xdr:col>17</xdr:col>
                    <xdr:colOff>539750</xdr:colOff>
                    <xdr:row>202</xdr:row>
                    <xdr:rowOff>374650</xdr:rowOff>
                  </to>
                </anchor>
              </controlPr>
            </control>
          </mc:Choice>
        </mc:AlternateContent>
        <mc:AlternateContent xmlns:mc="http://schemas.openxmlformats.org/markup-compatibility/2006">
          <mc:Choice Requires="x14">
            <control shapeId="1475" r:id="rId453" name="Check Box 451">
              <controlPr defaultSize="0" autoFill="0" autoLine="0" autoPict="0">
                <anchor moveWithCells="1">
                  <from>
                    <xdr:col>17</xdr:col>
                    <xdr:colOff>222250</xdr:colOff>
                    <xdr:row>203</xdr:row>
                    <xdr:rowOff>38100</xdr:rowOff>
                  </from>
                  <to>
                    <xdr:col>17</xdr:col>
                    <xdr:colOff>539750</xdr:colOff>
                    <xdr:row>203</xdr:row>
                    <xdr:rowOff>374650</xdr:rowOff>
                  </to>
                </anchor>
              </controlPr>
            </control>
          </mc:Choice>
        </mc:AlternateContent>
        <mc:AlternateContent xmlns:mc="http://schemas.openxmlformats.org/markup-compatibility/2006">
          <mc:Choice Requires="x14">
            <control shapeId="1476" r:id="rId454" name="Check Box 452">
              <controlPr defaultSize="0" autoFill="0" autoLine="0" autoPict="0">
                <anchor moveWithCells="1">
                  <from>
                    <xdr:col>17</xdr:col>
                    <xdr:colOff>222250</xdr:colOff>
                    <xdr:row>204</xdr:row>
                    <xdr:rowOff>38100</xdr:rowOff>
                  </from>
                  <to>
                    <xdr:col>17</xdr:col>
                    <xdr:colOff>539750</xdr:colOff>
                    <xdr:row>204</xdr:row>
                    <xdr:rowOff>374650</xdr:rowOff>
                  </to>
                </anchor>
              </controlPr>
            </control>
          </mc:Choice>
        </mc:AlternateContent>
        <mc:AlternateContent xmlns:mc="http://schemas.openxmlformats.org/markup-compatibility/2006">
          <mc:Choice Requires="x14">
            <control shapeId="1477" r:id="rId455" name="Check Box 453">
              <controlPr defaultSize="0" autoFill="0" autoLine="0" autoPict="0">
                <anchor moveWithCells="1">
                  <from>
                    <xdr:col>17</xdr:col>
                    <xdr:colOff>222250</xdr:colOff>
                    <xdr:row>205</xdr:row>
                    <xdr:rowOff>38100</xdr:rowOff>
                  </from>
                  <to>
                    <xdr:col>17</xdr:col>
                    <xdr:colOff>539750</xdr:colOff>
                    <xdr:row>205</xdr:row>
                    <xdr:rowOff>374650</xdr:rowOff>
                  </to>
                </anchor>
              </controlPr>
            </control>
          </mc:Choice>
        </mc:AlternateContent>
        <mc:AlternateContent xmlns:mc="http://schemas.openxmlformats.org/markup-compatibility/2006">
          <mc:Choice Requires="x14">
            <control shapeId="1478" r:id="rId456" name="Check Box 454">
              <controlPr defaultSize="0" autoFill="0" autoLine="0" autoPict="0">
                <anchor moveWithCells="1">
                  <from>
                    <xdr:col>17</xdr:col>
                    <xdr:colOff>222250</xdr:colOff>
                    <xdr:row>206</xdr:row>
                    <xdr:rowOff>38100</xdr:rowOff>
                  </from>
                  <to>
                    <xdr:col>17</xdr:col>
                    <xdr:colOff>539750</xdr:colOff>
                    <xdr:row>206</xdr:row>
                    <xdr:rowOff>374650</xdr:rowOff>
                  </to>
                </anchor>
              </controlPr>
            </control>
          </mc:Choice>
        </mc:AlternateContent>
        <mc:AlternateContent xmlns:mc="http://schemas.openxmlformats.org/markup-compatibility/2006">
          <mc:Choice Requires="x14">
            <control shapeId="1479" r:id="rId457" name="Check Box 455">
              <controlPr defaultSize="0" autoFill="0" autoLine="0" autoPict="0">
                <anchor moveWithCells="1">
                  <from>
                    <xdr:col>17</xdr:col>
                    <xdr:colOff>222250</xdr:colOff>
                    <xdr:row>207</xdr:row>
                    <xdr:rowOff>38100</xdr:rowOff>
                  </from>
                  <to>
                    <xdr:col>17</xdr:col>
                    <xdr:colOff>539750</xdr:colOff>
                    <xdr:row>207</xdr:row>
                    <xdr:rowOff>374650</xdr:rowOff>
                  </to>
                </anchor>
              </controlPr>
            </control>
          </mc:Choice>
        </mc:AlternateContent>
        <mc:AlternateContent xmlns:mc="http://schemas.openxmlformats.org/markup-compatibility/2006">
          <mc:Choice Requires="x14">
            <control shapeId="1480" r:id="rId458" name="Check Box 456">
              <controlPr defaultSize="0" autoFill="0" autoLine="0" autoPict="0">
                <anchor moveWithCells="1">
                  <from>
                    <xdr:col>17</xdr:col>
                    <xdr:colOff>222250</xdr:colOff>
                    <xdr:row>208</xdr:row>
                    <xdr:rowOff>38100</xdr:rowOff>
                  </from>
                  <to>
                    <xdr:col>17</xdr:col>
                    <xdr:colOff>539750</xdr:colOff>
                    <xdr:row>208</xdr:row>
                    <xdr:rowOff>374650</xdr:rowOff>
                  </to>
                </anchor>
              </controlPr>
            </control>
          </mc:Choice>
        </mc:AlternateContent>
        <mc:AlternateContent xmlns:mc="http://schemas.openxmlformats.org/markup-compatibility/2006">
          <mc:Choice Requires="x14">
            <control shapeId="1481" r:id="rId459" name="Check Box 457">
              <controlPr defaultSize="0" autoFill="0" autoLine="0" autoPict="0">
                <anchor moveWithCells="1">
                  <from>
                    <xdr:col>17</xdr:col>
                    <xdr:colOff>222250</xdr:colOff>
                    <xdr:row>209</xdr:row>
                    <xdr:rowOff>38100</xdr:rowOff>
                  </from>
                  <to>
                    <xdr:col>17</xdr:col>
                    <xdr:colOff>539750</xdr:colOff>
                    <xdr:row>209</xdr:row>
                    <xdr:rowOff>374650</xdr:rowOff>
                  </to>
                </anchor>
              </controlPr>
            </control>
          </mc:Choice>
        </mc:AlternateContent>
        <mc:AlternateContent xmlns:mc="http://schemas.openxmlformats.org/markup-compatibility/2006">
          <mc:Choice Requires="x14">
            <control shapeId="1482" r:id="rId460" name="Check Box 458">
              <controlPr defaultSize="0" autoFill="0" autoLine="0" autoPict="0">
                <anchor moveWithCells="1">
                  <from>
                    <xdr:col>17</xdr:col>
                    <xdr:colOff>222250</xdr:colOff>
                    <xdr:row>210</xdr:row>
                    <xdr:rowOff>38100</xdr:rowOff>
                  </from>
                  <to>
                    <xdr:col>17</xdr:col>
                    <xdr:colOff>539750</xdr:colOff>
                    <xdr:row>210</xdr:row>
                    <xdr:rowOff>374650</xdr:rowOff>
                  </to>
                </anchor>
              </controlPr>
            </control>
          </mc:Choice>
        </mc:AlternateContent>
        <mc:AlternateContent xmlns:mc="http://schemas.openxmlformats.org/markup-compatibility/2006">
          <mc:Choice Requires="x14">
            <control shapeId="1483" r:id="rId461" name="Check Box 459">
              <controlPr defaultSize="0" autoFill="0" autoLine="0" autoPict="0">
                <anchor moveWithCells="1">
                  <from>
                    <xdr:col>17</xdr:col>
                    <xdr:colOff>222250</xdr:colOff>
                    <xdr:row>211</xdr:row>
                    <xdr:rowOff>38100</xdr:rowOff>
                  </from>
                  <to>
                    <xdr:col>17</xdr:col>
                    <xdr:colOff>539750</xdr:colOff>
                    <xdr:row>211</xdr:row>
                    <xdr:rowOff>374650</xdr:rowOff>
                  </to>
                </anchor>
              </controlPr>
            </control>
          </mc:Choice>
        </mc:AlternateContent>
        <mc:AlternateContent xmlns:mc="http://schemas.openxmlformats.org/markup-compatibility/2006">
          <mc:Choice Requires="x14">
            <control shapeId="1484" r:id="rId462" name="Check Box 460">
              <controlPr defaultSize="0" autoFill="0" autoLine="0" autoPict="0">
                <anchor moveWithCells="1">
                  <from>
                    <xdr:col>17</xdr:col>
                    <xdr:colOff>222250</xdr:colOff>
                    <xdr:row>212</xdr:row>
                    <xdr:rowOff>38100</xdr:rowOff>
                  </from>
                  <to>
                    <xdr:col>17</xdr:col>
                    <xdr:colOff>539750</xdr:colOff>
                    <xdr:row>212</xdr:row>
                    <xdr:rowOff>374650</xdr:rowOff>
                  </to>
                </anchor>
              </controlPr>
            </control>
          </mc:Choice>
        </mc:AlternateContent>
        <mc:AlternateContent xmlns:mc="http://schemas.openxmlformats.org/markup-compatibility/2006">
          <mc:Choice Requires="x14">
            <control shapeId="1485" r:id="rId463" name="Check Box 461">
              <controlPr defaultSize="0" autoFill="0" autoLine="0" autoPict="0">
                <anchor moveWithCells="1">
                  <from>
                    <xdr:col>17</xdr:col>
                    <xdr:colOff>222250</xdr:colOff>
                    <xdr:row>213</xdr:row>
                    <xdr:rowOff>38100</xdr:rowOff>
                  </from>
                  <to>
                    <xdr:col>17</xdr:col>
                    <xdr:colOff>539750</xdr:colOff>
                    <xdr:row>213</xdr:row>
                    <xdr:rowOff>374650</xdr:rowOff>
                  </to>
                </anchor>
              </controlPr>
            </control>
          </mc:Choice>
        </mc:AlternateContent>
        <mc:AlternateContent xmlns:mc="http://schemas.openxmlformats.org/markup-compatibility/2006">
          <mc:Choice Requires="x14">
            <control shapeId="1486" r:id="rId464" name="Check Box 462">
              <controlPr defaultSize="0" autoFill="0" autoLine="0" autoPict="0">
                <anchor moveWithCells="1">
                  <from>
                    <xdr:col>17</xdr:col>
                    <xdr:colOff>222250</xdr:colOff>
                    <xdr:row>214</xdr:row>
                    <xdr:rowOff>38100</xdr:rowOff>
                  </from>
                  <to>
                    <xdr:col>17</xdr:col>
                    <xdr:colOff>539750</xdr:colOff>
                    <xdr:row>214</xdr:row>
                    <xdr:rowOff>374650</xdr:rowOff>
                  </to>
                </anchor>
              </controlPr>
            </control>
          </mc:Choice>
        </mc:AlternateContent>
        <mc:AlternateContent xmlns:mc="http://schemas.openxmlformats.org/markup-compatibility/2006">
          <mc:Choice Requires="x14">
            <control shapeId="1487" r:id="rId465" name="Check Box 463">
              <controlPr defaultSize="0" autoFill="0" autoLine="0" autoPict="0">
                <anchor moveWithCells="1">
                  <from>
                    <xdr:col>17</xdr:col>
                    <xdr:colOff>222250</xdr:colOff>
                    <xdr:row>215</xdr:row>
                    <xdr:rowOff>38100</xdr:rowOff>
                  </from>
                  <to>
                    <xdr:col>17</xdr:col>
                    <xdr:colOff>539750</xdr:colOff>
                    <xdr:row>215</xdr:row>
                    <xdr:rowOff>374650</xdr:rowOff>
                  </to>
                </anchor>
              </controlPr>
            </control>
          </mc:Choice>
        </mc:AlternateContent>
        <mc:AlternateContent xmlns:mc="http://schemas.openxmlformats.org/markup-compatibility/2006">
          <mc:Choice Requires="x14">
            <control shapeId="1488" r:id="rId466" name="Check Box 464">
              <controlPr defaultSize="0" autoFill="0" autoLine="0" autoPict="0">
                <anchor moveWithCells="1">
                  <from>
                    <xdr:col>17</xdr:col>
                    <xdr:colOff>222250</xdr:colOff>
                    <xdr:row>216</xdr:row>
                    <xdr:rowOff>38100</xdr:rowOff>
                  </from>
                  <to>
                    <xdr:col>17</xdr:col>
                    <xdr:colOff>539750</xdr:colOff>
                    <xdr:row>216</xdr:row>
                    <xdr:rowOff>374650</xdr:rowOff>
                  </to>
                </anchor>
              </controlPr>
            </control>
          </mc:Choice>
        </mc:AlternateContent>
        <mc:AlternateContent xmlns:mc="http://schemas.openxmlformats.org/markup-compatibility/2006">
          <mc:Choice Requires="x14">
            <control shapeId="1489" r:id="rId467" name="Check Box 465">
              <controlPr defaultSize="0" autoFill="0" autoLine="0" autoPict="0">
                <anchor moveWithCells="1">
                  <from>
                    <xdr:col>17</xdr:col>
                    <xdr:colOff>222250</xdr:colOff>
                    <xdr:row>217</xdr:row>
                    <xdr:rowOff>38100</xdr:rowOff>
                  </from>
                  <to>
                    <xdr:col>17</xdr:col>
                    <xdr:colOff>539750</xdr:colOff>
                    <xdr:row>217</xdr:row>
                    <xdr:rowOff>374650</xdr:rowOff>
                  </to>
                </anchor>
              </controlPr>
            </control>
          </mc:Choice>
        </mc:AlternateContent>
        <mc:AlternateContent xmlns:mc="http://schemas.openxmlformats.org/markup-compatibility/2006">
          <mc:Choice Requires="x14">
            <control shapeId="1490" r:id="rId468" name="Check Box 466">
              <controlPr defaultSize="0" autoFill="0" autoLine="0" autoPict="0">
                <anchor moveWithCells="1">
                  <from>
                    <xdr:col>17</xdr:col>
                    <xdr:colOff>222250</xdr:colOff>
                    <xdr:row>218</xdr:row>
                    <xdr:rowOff>38100</xdr:rowOff>
                  </from>
                  <to>
                    <xdr:col>17</xdr:col>
                    <xdr:colOff>539750</xdr:colOff>
                    <xdr:row>218</xdr:row>
                    <xdr:rowOff>374650</xdr:rowOff>
                  </to>
                </anchor>
              </controlPr>
            </control>
          </mc:Choice>
        </mc:AlternateContent>
        <mc:AlternateContent xmlns:mc="http://schemas.openxmlformats.org/markup-compatibility/2006">
          <mc:Choice Requires="x14">
            <control shapeId="1491" r:id="rId469" name="Check Box 467">
              <controlPr defaultSize="0" autoFill="0" autoLine="0" autoPict="0">
                <anchor moveWithCells="1">
                  <from>
                    <xdr:col>17</xdr:col>
                    <xdr:colOff>222250</xdr:colOff>
                    <xdr:row>219</xdr:row>
                    <xdr:rowOff>38100</xdr:rowOff>
                  </from>
                  <to>
                    <xdr:col>17</xdr:col>
                    <xdr:colOff>539750</xdr:colOff>
                    <xdr:row>219</xdr:row>
                    <xdr:rowOff>374650</xdr:rowOff>
                  </to>
                </anchor>
              </controlPr>
            </control>
          </mc:Choice>
        </mc:AlternateContent>
        <mc:AlternateContent xmlns:mc="http://schemas.openxmlformats.org/markup-compatibility/2006">
          <mc:Choice Requires="x14">
            <control shapeId="1492" r:id="rId470" name="Check Box 468">
              <controlPr defaultSize="0" autoFill="0" autoLine="0" autoPict="0">
                <anchor moveWithCells="1">
                  <from>
                    <xdr:col>17</xdr:col>
                    <xdr:colOff>222250</xdr:colOff>
                    <xdr:row>220</xdr:row>
                    <xdr:rowOff>38100</xdr:rowOff>
                  </from>
                  <to>
                    <xdr:col>17</xdr:col>
                    <xdr:colOff>539750</xdr:colOff>
                    <xdr:row>220</xdr:row>
                    <xdr:rowOff>374650</xdr:rowOff>
                  </to>
                </anchor>
              </controlPr>
            </control>
          </mc:Choice>
        </mc:AlternateContent>
        <mc:AlternateContent xmlns:mc="http://schemas.openxmlformats.org/markup-compatibility/2006">
          <mc:Choice Requires="x14">
            <control shapeId="1493" r:id="rId471" name="Check Box 469">
              <controlPr defaultSize="0" autoFill="0" autoLine="0" autoPict="0">
                <anchor moveWithCells="1">
                  <from>
                    <xdr:col>17</xdr:col>
                    <xdr:colOff>222250</xdr:colOff>
                    <xdr:row>221</xdr:row>
                    <xdr:rowOff>38100</xdr:rowOff>
                  </from>
                  <to>
                    <xdr:col>17</xdr:col>
                    <xdr:colOff>539750</xdr:colOff>
                    <xdr:row>221</xdr:row>
                    <xdr:rowOff>374650</xdr:rowOff>
                  </to>
                </anchor>
              </controlPr>
            </control>
          </mc:Choice>
        </mc:AlternateContent>
        <mc:AlternateContent xmlns:mc="http://schemas.openxmlformats.org/markup-compatibility/2006">
          <mc:Choice Requires="x14">
            <control shapeId="1494" r:id="rId472" name="Check Box 470">
              <controlPr defaultSize="0" autoFill="0" autoLine="0" autoPict="0">
                <anchor moveWithCells="1">
                  <from>
                    <xdr:col>17</xdr:col>
                    <xdr:colOff>222250</xdr:colOff>
                    <xdr:row>222</xdr:row>
                    <xdr:rowOff>38100</xdr:rowOff>
                  </from>
                  <to>
                    <xdr:col>17</xdr:col>
                    <xdr:colOff>539750</xdr:colOff>
                    <xdr:row>222</xdr:row>
                    <xdr:rowOff>374650</xdr:rowOff>
                  </to>
                </anchor>
              </controlPr>
            </control>
          </mc:Choice>
        </mc:AlternateContent>
        <mc:AlternateContent xmlns:mc="http://schemas.openxmlformats.org/markup-compatibility/2006">
          <mc:Choice Requires="x14">
            <control shapeId="1495" r:id="rId473" name="Check Box 471">
              <controlPr defaultSize="0" autoFill="0" autoLine="0" autoPict="0">
                <anchor moveWithCells="1">
                  <from>
                    <xdr:col>17</xdr:col>
                    <xdr:colOff>222250</xdr:colOff>
                    <xdr:row>223</xdr:row>
                    <xdr:rowOff>38100</xdr:rowOff>
                  </from>
                  <to>
                    <xdr:col>17</xdr:col>
                    <xdr:colOff>539750</xdr:colOff>
                    <xdr:row>223</xdr:row>
                    <xdr:rowOff>374650</xdr:rowOff>
                  </to>
                </anchor>
              </controlPr>
            </control>
          </mc:Choice>
        </mc:AlternateContent>
        <mc:AlternateContent xmlns:mc="http://schemas.openxmlformats.org/markup-compatibility/2006">
          <mc:Choice Requires="x14">
            <control shapeId="1496" r:id="rId474" name="Check Box 472">
              <controlPr defaultSize="0" autoFill="0" autoLine="0" autoPict="0">
                <anchor moveWithCells="1">
                  <from>
                    <xdr:col>17</xdr:col>
                    <xdr:colOff>222250</xdr:colOff>
                    <xdr:row>224</xdr:row>
                    <xdr:rowOff>38100</xdr:rowOff>
                  </from>
                  <to>
                    <xdr:col>17</xdr:col>
                    <xdr:colOff>539750</xdr:colOff>
                    <xdr:row>224</xdr:row>
                    <xdr:rowOff>374650</xdr:rowOff>
                  </to>
                </anchor>
              </controlPr>
            </control>
          </mc:Choice>
        </mc:AlternateContent>
        <mc:AlternateContent xmlns:mc="http://schemas.openxmlformats.org/markup-compatibility/2006">
          <mc:Choice Requires="x14">
            <control shapeId="1497" r:id="rId475" name="Check Box 473">
              <controlPr defaultSize="0" autoFill="0" autoLine="0" autoPict="0">
                <anchor moveWithCells="1">
                  <from>
                    <xdr:col>17</xdr:col>
                    <xdr:colOff>222250</xdr:colOff>
                    <xdr:row>225</xdr:row>
                    <xdr:rowOff>38100</xdr:rowOff>
                  </from>
                  <to>
                    <xdr:col>17</xdr:col>
                    <xdr:colOff>539750</xdr:colOff>
                    <xdr:row>225</xdr:row>
                    <xdr:rowOff>374650</xdr:rowOff>
                  </to>
                </anchor>
              </controlPr>
            </control>
          </mc:Choice>
        </mc:AlternateContent>
        <mc:AlternateContent xmlns:mc="http://schemas.openxmlformats.org/markup-compatibility/2006">
          <mc:Choice Requires="x14">
            <control shapeId="1498" r:id="rId476" name="Check Box 474">
              <controlPr defaultSize="0" autoFill="0" autoLine="0" autoPict="0">
                <anchor moveWithCells="1">
                  <from>
                    <xdr:col>17</xdr:col>
                    <xdr:colOff>222250</xdr:colOff>
                    <xdr:row>226</xdr:row>
                    <xdr:rowOff>38100</xdr:rowOff>
                  </from>
                  <to>
                    <xdr:col>17</xdr:col>
                    <xdr:colOff>539750</xdr:colOff>
                    <xdr:row>226</xdr:row>
                    <xdr:rowOff>374650</xdr:rowOff>
                  </to>
                </anchor>
              </controlPr>
            </control>
          </mc:Choice>
        </mc:AlternateContent>
        <mc:AlternateContent xmlns:mc="http://schemas.openxmlformats.org/markup-compatibility/2006">
          <mc:Choice Requires="x14">
            <control shapeId="1499" r:id="rId477" name="Check Box 475">
              <controlPr defaultSize="0" autoFill="0" autoLine="0" autoPict="0">
                <anchor moveWithCells="1">
                  <from>
                    <xdr:col>17</xdr:col>
                    <xdr:colOff>222250</xdr:colOff>
                    <xdr:row>227</xdr:row>
                    <xdr:rowOff>38100</xdr:rowOff>
                  </from>
                  <to>
                    <xdr:col>17</xdr:col>
                    <xdr:colOff>539750</xdr:colOff>
                    <xdr:row>227</xdr:row>
                    <xdr:rowOff>374650</xdr:rowOff>
                  </to>
                </anchor>
              </controlPr>
            </control>
          </mc:Choice>
        </mc:AlternateContent>
        <mc:AlternateContent xmlns:mc="http://schemas.openxmlformats.org/markup-compatibility/2006">
          <mc:Choice Requires="x14">
            <control shapeId="1500" r:id="rId478" name="Check Box 476">
              <controlPr defaultSize="0" autoFill="0" autoLine="0" autoPict="0">
                <anchor moveWithCells="1">
                  <from>
                    <xdr:col>17</xdr:col>
                    <xdr:colOff>222250</xdr:colOff>
                    <xdr:row>228</xdr:row>
                    <xdr:rowOff>38100</xdr:rowOff>
                  </from>
                  <to>
                    <xdr:col>17</xdr:col>
                    <xdr:colOff>539750</xdr:colOff>
                    <xdr:row>228</xdr:row>
                    <xdr:rowOff>374650</xdr:rowOff>
                  </to>
                </anchor>
              </controlPr>
            </control>
          </mc:Choice>
        </mc:AlternateContent>
        <mc:AlternateContent xmlns:mc="http://schemas.openxmlformats.org/markup-compatibility/2006">
          <mc:Choice Requires="x14">
            <control shapeId="1501" r:id="rId479" name="Check Box 477">
              <controlPr defaultSize="0" autoFill="0" autoLine="0" autoPict="0">
                <anchor moveWithCells="1">
                  <from>
                    <xdr:col>17</xdr:col>
                    <xdr:colOff>222250</xdr:colOff>
                    <xdr:row>229</xdr:row>
                    <xdr:rowOff>38100</xdr:rowOff>
                  </from>
                  <to>
                    <xdr:col>17</xdr:col>
                    <xdr:colOff>539750</xdr:colOff>
                    <xdr:row>229</xdr:row>
                    <xdr:rowOff>374650</xdr:rowOff>
                  </to>
                </anchor>
              </controlPr>
            </control>
          </mc:Choice>
        </mc:AlternateContent>
        <mc:AlternateContent xmlns:mc="http://schemas.openxmlformats.org/markup-compatibility/2006">
          <mc:Choice Requires="x14">
            <control shapeId="1502" r:id="rId480" name="Check Box 478">
              <controlPr defaultSize="0" autoFill="0" autoLine="0" autoPict="0">
                <anchor moveWithCells="1">
                  <from>
                    <xdr:col>17</xdr:col>
                    <xdr:colOff>222250</xdr:colOff>
                    <xdr:row>230</xdr:row>
                    <xdr:rowOff>38100</xdr:rowOff>
                  </from>
                  <to>
                    <xdr:col>17</xdr:col>
                    <xdr:colOff>539750</xdr:colOff>
                    <xdr:row>230</xdr:row>
                    <xdr:rowOff>374650</xdr:rowOff>
                  </to>
                </anchor>
              </controlPr>
            </control>
          </mc:Choice>
        </mc:AlternateContent>
        <mc:AlternateContent xmlns:mc="http://schemas.openxmlformats.org/markup-compatibility/2006">
          <mc:Choice Requires="x14">
            <control shapeId="1503" r:id="rId481" name="Check Box 479">
              <controlPr defaultSize="0" autoFill="0" autoLine="0" autoPict="0">
                <anchor moveWithCells="1">
                  <from>
                    <xdr:col>17</xdr:col>
                    <xdr:colOff>222250</xdr:colOff>
                    <xdr:row>231</xdr:row>
                    <xdr:rowOff>38100</xdr:rowOff>
                  </from>
                  <to>
                    <xdr:col>17</xdr:col>
                    <xdr:colOff>539750</xdr:colOff>
                    <xdr:row>231</xdr:row>
                    <xdr:rowOff>374650</xdr:rowOff>
                  </to>
                </anchor>
              </controlPr>
            </control>
          </mc:Choice>
        </mc:AlternateContent>
        <mc:AlternateContent xmlns:mc="http://schemas.openxmlformats.org/markup-compatibility/2006">
          <mc:Choice Requires="x14">
            <control shapeId="1504" r:id="rId482" name="Check Box 480">
              <controlPr defaultSize="0" autoFill="0" autoLine="0" autoPict="0">
                <anchor moveWithCells="1">
                  <from>
                    <xdr:col>17</xdr:col>
                    <xdr:colOff>222250</xdr:colOff>
                    <xdr:row>232</xdr:row>
                    <xdr:rowOff>38100</xdr:rowOff>
                  </from>
                  <to>
                    <xdr:col>17</xdr:col>
                    <xdr:colOff>539750</xdr:colOff>
                    <xdr:row>232</xdr:row>
                    <xdr:rowOff>374650</xdr:rowOff>
                  </to>
                </anchor>
              </controlPr>
            </control>
          </mc:Choice>
        </mc:AlternateContent>
        <mc:AlternateContent xmlns:mc="http://schemas.openxmlformats.org/markup-compatibility/2006">
          <mc:Choice Requires="x14">
            <control shapeId="1505" r:id="rId483" name="Check Box 481">
              <controlPr defaultSize="0" autoFill="0" autoLine="0" autoPict="0">
                <anchor moveWithCells="1">
                  <from>
                    <xdr:col>17</xdr:col>
                    <xdr:colOff>222250</xdr:colOff>
                    <xdr:row>233</xdr:row>
                    <xdr:rowOff>38100</xdr:rowOff>
                  </from>
                  <to>
                    <xdr:col>17</xdr:col>
                    <xdr:colOff>539750</xdr:colOff>
                    <xdr:row>233</xdr:row>
                    <xdr:rowOff>374650</xdr:rowOff>
                  </to>
                </anchor>
              </controlPr>
            </control>
          </mc:Choice>
        </mc:AlternateContent>
        <mc:AlternateContent xmlns:mc="http://schemas.openxmlformats.org/markup-compatibility/2006">
          <mc:Choice Requires="x14">
            <control shapeId="1506" r:id="rId484" name="Check Box 482">
              <controlPr defaultSize="0" autoFill="0" autoLine="0" autoPict="0">
                <anchor moveWithCells="1">
                  <from>
                    <xdr:col>17</xdr:col>
                    <xdr:colOff>222250</xdr:colOff>
                    <xdr:row>234</xdr:row>
                    <xdr:rowOff>38100</xdr:rowOff>
                  </from>
                  <to>
                    <xdr:col>17</xdr:col>
                    <xdr:colOff>539750</xdr:colOff>
                    <xdr:row>234</xdr:row>
                    <xdr:rowOff>374650</xdr:rowOff>
                  </to>
                </anchor>
              </controlPr>
            </control>
          </mc:Choice>
        </mc:AlternateContent>
        <mc:AlternateContent xmlns:mc="http://schemas.openxmlformats.org/markup-compatibility/2006">
          <mc:Choice Requires="x14">
            <control shapeId="1507" r:id="rId485" name="Check Box 483">
              <controlPr defaultSize="0" autoFill="0" autoLine="0" autoPict="0">
                <anchor moveWithCells="1">
                  <from>
                    <xdr:col>17</xdr:col>
                    <xdr:colOff>222250</xdr:colOff>
                    <xdr:row>235</xdr:row>
                    <xdr:rowOff>38100</xdr:rowOff>
                  </from>
                  <to>
                    <xdr:col>17</xdr:col>
                    <xdr:colOff>539750</xdr:colOff>
                    <xdr:row>235</xdr:row>
                    <xdr:rowOff>374650</xdr:rowOff>
                  </to>
                </anchor>
              </controlPr>
            </control>
          </mc:Choice>
        </mc:AlternateContent>
        <mc:AlternateContent xmlns:mc="http://schemas.openxmlformats.org/markup-compatibility/2006">
          <mc:Choice Requires="x14">
            <control shapeId="1508" r:id="rId486" name="Check Box 484">
              <controlPr defaultSize="0" autoFill="0" autoLine="0" autoPict="0">
                <anchor moveWithCells="1">
                  <from>
                    <xdr:col>17</xdr:col>
                    <xdr:colOff>222250</xdr:colOff>
                    <xdr:row>236</xdr:row>
                    <xdr:rowOff>38100</xdr:rowOff>
                  </from>
                  <to>
                    <xdr:col>17</xdr:col>
                    <xdr:colOff>539750</xdr:colOff>
                    <xdr:row>236</xdr:row>
                    <xdr:rowOff>374650</xdr:rowOff>
                  </to>
                </anchor>
              </controlPr>
            </control>
          </mc:Choice>
        </mc:AlternateContent>
        <mc:AlternateContent xmlns:mc="http://schemas.openxmlformats.org/markup-compatibility/2006">
          <mc:Choice Requires="x14">
            <control shapeId="1509" r:id="rId487" name="Check Box 485">
              <controlPr defaultSize="0" autoFill="0" autoLine="0" autoPict="0">
                <anchor moveWithCells="1">
                  <from>
                    <xdr:col>17</xdr:col>
                    <xdr:colOff>222250</xdr:colOff>
                    <xdr:row>237</xdr:row>
                    <xdr:rowOff>38100</xdr:rowOff>
                  </from>
                  <to>
                    <xdr:col>17</xdr:col>
                    <xdr:colOff>539750</xdr:colOff>
                    <xdr:row>237</xdr:row>
                    <xdr:rowOff>374650</xdr:rowOff>
                  </to>
                </anchor>
              </controlPr>
            </control>
          </mc:Choice>
        </mc:AlternateContent>
        <mc:AlternateContent xmlns:mc="http://schemas.openxmlformats.org/markup-compatibility/2006">
          <mc:Choice Requires="x14">
            <control shapeId="1510" r:id="rId488" name="Check Box 486">
              <controlPr defaultSize="0" autoFill="0" autoLine="0" autoPict="0">
                <anchor moveWithCells="1">
                  <from>
                    <xdr:col>17</xdr:col>
                    <xdr:colOff>222250</xdr:colOff>
                    <xdr:row>238</xdr:row>
                    <xdr:rowOff>38100</xdr:rowOff>
                  </from>
                  <to>
                    <xdr:col>17</xdr:col>
                    <xdr:colOff>539750</xdr:colOff>
                    <xdr:row>238</xdr:row>
                    <xdr:rowOff>374650</xdr:rowOff>
                  </to>
                </anchor>
              </controlPr>
            </control>
          </mc:Choice>
        </mc:AlternateContent>
        <mc:AlternateContent xmlns:mc="http://schemas.openxmlformats.org/markup-compatibility/2006">
          <mc:Choice Requires="x14">
            <control shapeId="1511" r:id="rId489" name="Check Box 487">
              <controlPr defaultSize="0" autoFill="0" autoLine="0" autoPict="0">
                <anchor moveWithCells="1">
                  <from>
                    <xdr:col>17</xdr:col>
                    <xdr:colOff>222250</xdr:colOff>
                    <xdr:row>239</xdr:row>
                    <xdr:rowOff>38100</xdr:rowOff>
                  </from>
                  <to>
                    <xdr:col>17</xdr:col>
                    <xdr:colOff>539750</xdr:colOff>
                    <xdr:row>239</xdr:row>
                    <xdr:rowOff>374650</xdr:rowOff>
                  </to>
                </anchor>
              </controlPr>
            </control>
          </mc:Choice>
        </mc:AlternateContent>
        <mc:AlternateContent xmlns:mc="http://schemas.openxmlformats.org/markup-compatibility/2006">
          <mc:Choice Requires="x14">
            <control shapeId="1512" r:id="rId490" name="Check Box 488">
              <controlPr defaultSize="0" autoFill="0" autoLine="0" autoPict="0">
                <anchor moveWithCells="1">
                  <from>
                    <xdr:col>17</xdr:col>
                    <xdr:colOff>222250</xdr:colOff>
                    <xdr:row>240</xdr:row>
                    <xdr:rowOff>38100</xdr:rowOff>
                  </from>
                  <to>
                    <xdr:col>17</xdr:col>
                    <xdr:colOff>539750</xdr:colOff>
                    <xdr:row>240</xdr:row>
                    <xdr:rowOff>374650</xdr:rowOff>
                  </to>
                </anchor>
              </controlPr>
            </control>
          </mc:Choice>
        </mc:AlternateContent>
        <mc:AlternateContent xmlns:mc="http://schemas.openxmlformats.org/markup-compatibility/2006">
          <mc:Choice Requires="x14">
            <control shapeId="1513" r:id="rId491" name="Check Box 489">
              <controlPr defaultSize="0" autoFill="0" autoLine="0" autoPict="0">
                <anchor moveWithCells="1">
                  <from>
                    <xdr:col>17</xdr:col>
                    <xdr:colOff>222250</xdr:colOff>
                    <xdr:row>241</xdr:row>
                    <xdr:rowOff>38100</xdr:rowOff>
                  </from>
                  <to>
                    <xdr:col>17</xdr:col>
                    <xdr:colOff>539750</xdr:colOff>
                    <xdr:row>241</xdr:row>
                    <xdr:rowOff>374650</xdr:rowOff>
                  </to>
                </anchor>
              </controlPr>
            </control>
          </mc:Choice>
        </mc:AlternateContent>
        <mc:AlternateContent xmlns:mc="http://schemas.openxmlformats.org/markup-compatibility/2006">
          <mc:Choice Requires="x14">
            <control shapeId="1514" r:id="rId492" name="Check Box 490">
              <controlPr defaultSize="0" autoFill="0" autoLine="0" autoPict="0">
                <anchor moveWithCells="1">
                  <from>
                    <xdr:col>17</xdr:col>
                    <xdr:colOff>222250</xdr:colOff>
                    <xdr:row>242</xdr:row>
                    <xdr:rowOff>38100</xdr:rowOff>
                  </from>
                  <to>
                    <xdr:col>17</xdr:col>
                    <xdr:colOff>539750</xdr:colOff>
                    <xdr:row>242</xdr:row>
                    <xdr:rowOff>374650</xdr:rowOff>
                  </to>
                </anchor>
              </controlPr>
            </control>
          </mc:Choice>
        </mc:AlternateContent>
        <mc:AlternateContent xmlns:mc="http://schemas.openxmlformats.org/markup-compatibility/2006">
          <mc:Choice Requires="x14">
            <control shapeId="1515" r:id="rId493" name="Check Box 491">
              <controlPr defaultSize="0" autoFill="0" autoLine="0" autoPict="0">
                <anchor moveWithCells="1">
                  <from>
                    <xdr:col>17</xdr:col>
                    <xdr:colOff>222250</xdr:colOff>
                    <xdr:row>243</xdr:row>
                    <xdr:rowOff>38100</xdr:rowOff>
                  </from>
                  <to>
                    <xdr:col>17</xdr:col>
                    <xdr:colOff>539750</xdr:colOff>
                    <xdr:row>243</xdr:row>
                    <xdr:rowOff>374650</xdr:rowOff>
                  </to>
                </anchor>
              </controlPr>
            </control>
          </mc:Choice>
        </mc:AlternateContent>
        <mc:AlternateContent xmlns:mc="http://schemas.openxmlformats.org/markup-compatibility/2006">
          <mc:Choice Requires="x14">
            <control shapeId="1516" r:id="rId494" name="Check Box 492">
              <controlPr defaultSize="0" autoFill="0" autoLine="0" autoPict="0">
                <anchor moveWithCells="1">
                  <from>
                    <xdr:col>17</xdr:col>
                    <xdr:colOff>222250</xdr:colOff>
                    <xdr:row>244</xdr:row>
                    <xdr:rowOff>38100</xdr:rowOff>
                  </from>
                  <to>
                    <xdr:col>17</xdr:col>
                    <xdr:colOff>539750</xdr:colOff>
                    <xdr:row>244</xdr:row>
                    <xdr:rowOff>374650</xdr:rowOff>
                  </to>
                </anchor>
              </controlPr>
            </control>
          </mc:Choice>
        </mc:AlternateContent>
        <mc:AlternateContent xmlns:mc="http://schemas.openxmlformats.org/markup-compatibility/2006">
          <mc:Choice Requires="x14">
            <control shapeId="1517" r:id="rId495" name="Check Box 493">
              <controlPr defaultSize="0" autoFill="0" autoLine="0" autoPict="0">
                <anchor moveWithCells="1">
                  <from>
                    <xdr:col>17</xdr:col>
                    <xdr:colOff>222250</xdr:colOff>
                    <xdr:row>245</xdr:row>
                    <xdr:rowOff>38100</xdr:rowOff>
                  </from>
                  <to>
                    <xdr:col>17</xdr:col>
                    <xdr:colOff>539750</xdr:colOff>
                    <xdr:row>245</xdr:row>
                    <xdr:rowOff>374650</xdr:rowOff>
                  </to>
                </anchor>
              </controlPr>
            </control>
          </mc:Choice>
        </mc:AlternateContent>
        <mc:AlternateContent xmlns:mc="http://schemas.openxmlformats.org/markup-compatibility/2006">
          <mc:Choice Requires="x14">
            <control shapeId="1518" r:id="rId496" name="Check Box 494">
              <controlPr defaultSize="0" autoFill="0" autoLine="0" autoPict="0">
                <anchor moveWithCells="1">
                  <from>
                    <xdr:col>17</xdr:col>
                    <xdr:colOff>222250</xdr:colOff>
                    <xdr:row>246</xdr:row>
                    <xdr:rowOff>38100</xdr:rowOff>
                  </from>
                  <to>
                    <xdr:col>17</xdr:col>
                    <xdr:colOff>539750</xdr:colOff>
                    <xdr:row>246</xdr:row>
                    <xdr:rowOff>374650</xdr:rowOff>
                  </to>
                </anchor>
              </controlPr>
            </control>
          </mc:Choice>
        </mc:AlternateContent>
        <mc:AlternateContent xmlns:mc="http://schemas.openxmlformats.org/markup-compatibility/2006">
          <mc:Choice Requires="x14">
            <control shapeId="1519" r:id="rId497" name="Check Box 495">
              <controlPr defaultSize="0" autoFill="0" autoLine="0" autoPict="0">
                <anchor moveWithCells="1">
                  <from>
                    <xdr:col>17</xdr:col>
                    <xdr:colOff>222250</xdr:colOff>
                    <xdr:row>247</xdr:row>
                    <xdr:rowOff>38100</xdr:rowOff>
                  </from>
                  <to>
                    <xdr:col>17</xdr:col>
                    <xdr:colOff>539750</xdr:colOff>
                    <xdr:row>247</xdr:row>
                    <xdr:rowOff>374650</xdr:rowOff>
                  </to>
                </anchor>
              </controlPr>
            </control>
          </mc:Choice>
        </mc:AlternateContent>
        <mc:AlternateContent xmlns:mc="http://schemas.openxmlformats.org/markup-compatibility/2006">
          <mc:Choice Requires="x14">
            <control shapeId="1520" r:id="rId498" name="Check Box 496">
              <controlPr defaultSize="0" autoFill="0" autoLine="0" autoPict="0">
                <anchor moveWithCells="1">
                  <from>
                    <xdr:col>17</xdr:col>
                    <xdr:colOff>222250</xdr:colOff>
                    <xdr:row>248</xdr:row>
                    <xdr:rowOff>38100</xdr:rowOff>
                  </from>
                  <to>
                    <xdr:col>17</xdr:col>
                    <xdr:colOff>539750</xdr:colOff>
                    <xdr:row>248</xdr:row>
                    <xdr:rowOff>374650</xdr:rowOff>
                  </to>
                </anchor>
              </controlPr>
            </control>
          </mc:Choice>
        </mc:AlternateContent>
        <mc:AlternateContent xmlns:mc="http://schemas.openxmlformats.org/markup-compatibility/2006">
          <mc:Choice Requires="x14">
            <control shapeId="1521" r:id="rId499" name="Check Box 497">
              <controlPr defaultSize="0" autoFill="0" autoLine="0" autoPict="0">
                <anchor moveWithCells="1">
                  <from>
                    <xdr:col>17</xdr:col>
                    <xdr:colOff>222250</xdr:colOff>
                    <xdr:row>249</xdr:row>
                    <xdr:rowOff>38100</xdr:rowOff>
                  </from>
                  <to>
                    <xdr:col>17</xdr:col>
                    <xdr:colOff>539750</xdr:colOff>
                    <xdr:row>249</xdr:row>
                    <xdr:rowOff>374650</xdr:rowOff>
                  </to>
                </anchor>
              </controlPr>
            </control>
          </mc:Choice>
        </mc:AlternateContent>
        <mc:AlternateContent xmlns:mc="http://schemas.openxmlformats.org/markup-compatibility/2006">
          <mc:Choice Requires="x14">
            <control shapeId="1522" r:id="rId500" name="Check Box 498">
              <controlPr defaultSize="0" autoFill="0" autoLine="0" autoPict="0">
                <anchor moveWithCells="1">
                  <from>
                    <xdr:col>17</xdr:col>
                    <xdr:colOff>222250</xdr:colOff>
                    <xdr:row>250</xdr:row>
                    <xdr:rowOff>38100</xdr:rowOff>
                  </from>
                  <to>
                    <xdr:col>17</xdr:col>
                    <xdr:colOff>539750</xdr:colOff>
                    <xdr:row>250</xdr:row>
                    <xdr:rowOff>374650</xdr:rowOff>
                  </to>
                </anchor>
              </controlPr>
            </control>
          </mc:Choice>
        </mc:AlternateContent>
        <mc:AlternateContent xmlns:mc="http://schemas.openxmlformats.org/markup-compatibility/2006">
          <mc:Choice Requires="x14">
            <control shapeId="1523" r:id="rId501" name="Check Box 499">
              <controlPr defaultSize="0" autoFill="0" autoLine="0" autoPict="0">
                <anchor moveWithCells="1">
                  <from>
                    <xdr:col>17</xdr:col>
                    <xdr:colOff>222250</xdr:colOff>
                    <xdr:row>251</xdr:row>
                    <xdr:rowOff>38100</xdr:rowOff>
                  </from>
                  <to>
                    <xdr:col>17</xdr:col>
                    <xdr:colOff>539750</xdr:colOff>
                    <xdr:row>251</xdr:row>
                    <xdr:rowOff>374650</xdr:rowOff>
                  </to>
                </anchor>
              </controlPr>
            </control>
          </mc:Choice>
        </mc:AlternateContent>
        <mc:AlternateContent xmlns:mc="http://schemas.openxmlformats.org/markup-compatibility/2006">
          <mc:Choice Requires="x14">
            <control shapeId="1524" r:id="rId502" name="Check Box 500">
              <controlPr defaultSize="0" autoFill="0" autoLine="0" autoPict="0">
                <anchor moveWithCells="1">
                  <from>
                    <xdr:col>17</xdr:col>
                    <xdr:colOff>222250</xdr:colOff>
                    <xdr:row>252</xdr:row>
                    <xdr:rowOff>38100</xdr:rowOff>
                  </from>
                  <to>
                    <xdr:col>17</xdr:col>
                    <xdr:colOff>539750</xdr:colOff>
                    <xdr:row>252</xdr:row>
                    <xdr:rowOff>374650</xdr:rowOff>
                  </to>
                </anchor>
              </controlPr>
            </control>
          </mc:Choice>
        </mc:AlternateContent>
        <mc:AlternateContent xmlns:mc="http://schemas.openxmlformats.org/markup-compatibility/2006">
          <mc:Choice Requires="x14">
            <control shapeId="1525" r:id="rId503" name="Check Box 501">
              <controlPr defaultSize="0" autoFill="0" autoLine="0" autoPict="0">
                <anchor moveWithCells="1">
                  <from>
                    <xdr:col>17</xdr:col>
                    <xdr:colOff>222250</xdr:colOff>
                    <xdr:row>253</xdr:row>
                    <xdr:rowOff>38100</xdr:rowOff>
                  </from>
                  <to>
                    <xdr:col>17</xdr:col>
                    <xdr:colOff>539750</xdr:colOff>
                    <xdr:row>253</xdr:row>
                    <xdr:rowOff>374650</xdr:rowOff>
                  </to>
                </anchor>
              </controlPr>
            </control>
          </mc:Choice>
        </mc:AlternateContent>
        <mc:AlternateContent xmlns:mc="http://schemas.openxmlformats.org/markup-compatibility/2006">
          <mc:Choice Requires="x14">
            <control shapeId="1526" r:id="rId504" name="Check Box 502">
              <controlPr defaultSize="0" autoFill="0" autoLine="0" autoPict="0">
                <anchor moveWithCells="1">
                  <from>
                    <xdr:col>17</xdr:col>
                    <xdr:colOff>222250</xdr:colOff>
                    <xdr:row>254</xdr:row>
                    <xdr:rowOff>38100</xdr:rowOff>
                  </from>
                  <to>
                    <xdr:col>17</xdr:col>
                    <xdr:colOff>539750</xdr:colOff>
                    <xdr:row>254</xdr:row>
                    <xdr:rowOff>374650</xdr:rowOff>
                  </to>
                </anchor>
              </controlPr>
            </control>
          </mc:Choice>
        </mc:AlternateContent>
        <mc:AlternateContent xmlns:mc="http://schemas.openxmlformats.org/markup-compatibility/2006">
          <mc:Choice Requires="x14">
            <control shapeId="1527" r:id="rId505" name="Check Box 503">
              <controlPr defaultSize="0" autoFill="0" autoLine="0" autoPict="0">
                <anchor moveWithCells="1">
                  <from>
                    <xdr:col>17</xdr:col>
                    <xdr:colOff>222250</xdr:colOff>
                    <xdr:row>255</xdr:row>
                    <xdr:rowOff>38100</xdr:rowOff>
                  </from>
                  <to>
                    <xdr:col>17</xdr:col>
                    <xdr:colOff>539750</xdr:colOff>
                    <xdr:row>255</xdr:row>
                    <xdr:rowOff>374650</xdr:rowOff>
                  </to>
                </anchor>
              </controlPr>
            </control>
          </mc:Choice>
        </mc:AlternateContent>
        <mc:AlternateContent xmlns:mc="http://schemas.openxmlformats.org/markup-compatibility/2006">
          <mc:Choice Requires="x14">
            <control shapeId="1528" r:id="rId506" name="Check Box 504">
              <controlPr defaultSize="0" autoFill="0" autoLine="0" autoPict="0">
                <anchor moveWithCells="1">
                  <from>
                    <xdr:col>17</xdr:col>
                    <xdr:colOff>222250</xdr:colOff>
                    <xdr:row>256</xdr:row>
                    <xdr:rowOff>38100</xdr:rowOff>
                  </from>
                  <to>
                    <xdr:col>17</xdr:col>
                    <xdr:colOff>539750</xdr:colOff>
                    <xdr:row>256</xdr:row>
                    <xdr:rowOff>374650</xdr:rowOff>
                  </to>
                </anchor>
              </controlPr>
            </control>
          </mc:Choice>
        </mc:AlternateContent>
        <mc:AlternateContent xmlns:mc="http://schemas.openxmlformats.org/markup-compatibility/2006">
          <mc:Choice Requires="x14">
            <control shapeId="1529" r:id="rId507" name="Check Box 505">
              <controlPr defaultSize="0" autoFill="0" autoLine="0" autoPict="0">
                <anchor moveWithCells="1">
                  <from>
                    <xdr:col>17</xdr:col>
                    <xdr:colOff>222250</xdr:colOff>
                    <xdr:row>257</xdr:row>
                    <xdr:rowOff>38100</xdr:rowOff>
                  </from>
                  <to>
                    <xdr:col>17</xdr:col>
                    <xdr:colOff>539750</xdr:colOff>
                    <xdr:row>257</xdr:row>
                    <xdr:rowOff>374650</xdr:rowOff>
                  </to>
                </anchor>
              </controlPr>
            </control>
          </mc:Choice>
        </mc:AlternateContent>
        <mc:AlternateContent xmlns:mc="http://schemas.openxmlformats.org/markup-compatibility/2006">
          <mc:Choice Requires="x14">
            <control shapeId="1530" r:id="rId508" name="Check Box 506">
              <controlPr defaultSize="0" autoFill="0" autoLine="0" autoPict="0">
                <anchor moveWithCells="1">
                  <from>
                    <xdr:col>17</xdr:col>
                    <xdr:colOff>222250</xdr:colOff>
                    <xdr:row>258</xdr:row>
                    <xdr:rowOff>38100</xdr:rowOff>
                  </from>
                  <to>
                    <xdr:col>17</xdr:col>
                    <xdr:colOff>539750</xdr:colOff>
                    <xdr:row>258</xdr:row>
                    <xdr:rowOff>374650</xdr:rowOff>
                  </to>
                </anchor>
              </controlPr>
            </control>
          </mc:Choice>
        </mc:AlternateContent>
        <mc:AlternateContent xmlns:mc="http://schemas.openxmlformats.org/markup-compatibility/2006">
          <mc:Choice Requires="x14">
            <control shapeId="1531" r:id="rId509" name="Check Box 507">
              <controlPr defaultSize="0" autoFill="0" autoLine="0" autoPict="0">
                <anchor moveWithCells="1">
                  <from>
                    <xdr:col>17</xdr:col>
                    <xdr:colOff>222250</xdr:colOff>
                    <xdr:row>259</xdr:row>
                    <xdr:rowOff>38100</xdr:rowOff>
                  </from>
                  <to>
                    <xdr:col>17</xdr:col>
                    <xdr:colOff>539750</xdr:colOff>
                    <xdr:row>259</xdr:row>
                    <xdr:rowOff>374650</xdr:rowOff>
                  </to>
                </anchor>
              </controlPr>
            </control>
          </mc:Choice>
        </mc:AlternateContent>
        <mc:AlternateContent xmlns:mc="http://schemas.openxmlformats.org/markup-compatibility/2006">
          <mc:Choice Requires="x14">
            <control shapeId="1532" r:id="rId510" name="Check Box 508">
              <controlPr defaultSize="0" autoFill="0" autoLine="0" autoPict="0">
                <anchor moveWithCells="1">
                  <from>
                    <xdr:col>17</xdr:col>
                    <xdr:colOff>222250</xdr:colOff>
                    <xdr:row>260</xdr:row>
                    <xdr:rowOff>38100</xdr:rowOff>
                  </from>
                  <to>
                    <xdr:col>17</xdr:col>
                    <xdr:colOff>539750</xdr:colOff>
                    <xdr:row>260</xdr:row>
                    <xdr:rowOff>374650</xdr:rowOff>
                  </to>
                </anchor>
              </controlPr>
            </control>
          </mc:Choice>
        </mc:AlternateContent>
        <mc:AlternateContent xmlns:mc="http://schemas.openxmlformats.org/markup-compatibility/2006">
          <mc:Choice Requires="x14">
            <control shapeId="1533" r:id="rId511" name="Check Box 509">
              <controlPr defaultSize="0" autoFill="0" autoLine="0" autoPict="0">
                <anchor moveWithCells="1">
                  <from>
                    <xdr:col>17</xdr:col>
                    <xdr:colOff>222250</xdr:colOff>
                    <xdr:row>261</xdr:row>
                    <xdr:rowOff>38100</xdr:rowOff>
                  </from>
                  <to>
                    <xdr:col>17</xdr:col>
                    <xdr:colOff>539750</xdr:colOff>
                    <xdr:row>261</xdr:row>
                    <xdr:rowOff>374650</xdr:rowOff>
                  </to>
                </anchor>
              </controlPr>
            </control>
          </mc:Choice>
        </mc:AlternateContent>
        <mc:AlternateContent xmlns:mc="http://schemas.openxmlformats.org/markup-compatibility/2006">
          <mc:Choice Requires="x14">
            <control shapeId="1534" r:id="rId512" name="Check Box 510">
              <controlPr defaultSize="0" autoFill="0" autoLine="0" autoPict="0">
                <anchor moveWithCells="1">
                  <from>
                    <xdr:col>17</xdr:col>
                    <xdr:colOff>222250</xdr:colOff>
                    <xdr:row>262</xdr:row>
                    <xdr:rowOff>38100</xdr:rowOff>
                  </from>
                  <to>
                    <xdr:col>17</xdr:col>
                    <xdr:colOff>539750</xdr:colOff>
                    <xdr:row>262</xdr:row>
                    <xdr:rowOff>374650</xdr:rowOff>
                  </to>
                </anchor>
              </controlPr>
            </control>
          </mc:Choice>
        </mc:AlternateContent>
        <mc:AlternateContent xmlns:mc="http://schemas.openxmlformats.org/markup-compatibility/2006">
          <mc:Choice Requires="x14">
            <control shapeId="1535" r:id="rId513" name="Check Box 511">
              <controlPr defaultSize="0" autoFill="0" autoLine="0" autoPict="0">
                <anchor moveWithCells="1">
                  <from>
                    <xdr:col>17</xdr:col>
                    <xdr:colOff>222250</xdr:colOff>
                    <xdr:row>263</xdr:row>
                    <xdr:rowOff>38100</xdr:rowOff>
                  </from>
                  <to>
                    <xdr:col>17</xdr:col>
                    <xdr:colOff>539750</xdr:colOff>
                    <xdr:row>263</xdr:row>
                    <xdr:rowOff>374650</xdr:rowOff>
                  </to>
                </anchor>
              </controlPr>
            </control>
          </mc:Choice>
        </mc:AlternateContent>
        <mc:AlternateContent xmlns:mc="http://schemas.openxmlformats.org/markup-compatibility/2006">
          <mc:Choice Requires="x14">
            <control shapeId="1536" r:id="rId514" name="Check Box 512">
              <controlPr defaultSize="0" autoFill="0" autoLine="0" autoPict="0">
                <anchor moveWithCells="1">
                  <from>
                    <xdr:col>17</xdr:col>
                    <xdr:colOff>222250</xdr:colOff>
                    <xdr:row>264</xdr:row>
                    <xdr:rowOff>38100</xdr:rowOff>
                  </from>
                  <to>
                    <xdr:col>17</xdr:col>
                    <xdr:colOff>539750</xdr:colOff>
                    <xdr:row>264</xdr:row>
                    <xdr:rowOff>374650</xdr:rowOff>
                  </to>
                </anchor>
              </controlPr>
            </control>
          </mc:Choice>
        </mc:AlternateContent>
        <mc:AlternateContent xmlns:mc="http://schemas.openxmlformats.org/markup-compatibility/2006">
          <mc:Choice Requires="x14">
            <control shapeId="1537" r:id="rId515" name="Check Box 513">
              <controlPr defaultSize="0" autoFill="0" autoLine="0" autoPict="0">
                <anchor moveWithCells="1">
                  <from>
                    <xdr:col>17</xdr:col>
                    <xdr:colOff>222250</xdr:colOff>
                    <xdr:row>265</xdr:row>
                    <xdr:rowOff>38100</xdr:rowOff>
                  </from>
                  <to>
                    <xdr:col>17</xdr:col>
                    <xdr:colOff>539750</xdr:colOff>
                    <xdr:row>265</xdr:row>
                    <xdr:rowOff>374650</xdr:rowOff>
                  </to>
                </anchor>
              </controlPr>
            </control>
          </mc:Choice>
        </mc:AlternateContent>
        <mc:AlternateContent xmlns:mc="http://schemas.openxmlformats.org/markup-compatibility/2006">
          <mc:Choice Requires="x14">
            <control shapeId="1538" r:id="rId516" name="Check Box 514">
              <controlPr defaultSize="0" autoFill="0" autoLine="0" autoPict="0">
                <anchor moveWithCells="1">
                  <from>
                    <xdr:col>17</xdr:col>
                    <xdr:colOff>222250</xdr:colOff>
                    <xdr:row>266</xdr:row>
                    <xdr:rowOff>38100</xdr:rowOff>
                  </from>
                  <to>
                    <xdr:col>17</xdr:col>
                    <xdr:colOff>539750</xdr:colOff>
                    <xdr:row>266</xdr:row>
                    <xdr:rowOff>374650</xdr:rowOff>
                  </to>
                </anchor>
              </controlPr>
            </control>
          </mc:Choice>
        </mc:AlternateContent>
        <mc:AlternateContent xmlns:mc="http://schemas.openxmlformats.org/markup-compatibility/2006">
          <mc:Choice Requires="x14">
            <control shapeId="1539" r:id="rId517" name="Check Box 515">
              <controlPr defaultSize="0" autoFill="0" autoLine="0" autoPict="0">
                <anchor moveWithCells="1">
                  <from>
                    <xdr:col>17</xdr:col>
                    <xdr:colOff>222250</xdr:colOff>
                    <xdr:row>267</xdr:row>
                    <xdr:rowOff>38100</xdr:rowOff>
                  </from>
                  <to>
                    <xdr:col>17</xdr:col>
                    <xdr:colOff>539750</xdr:colOff>
                    <xdr:row>267</xdr:row>
                    <xdr:rowOff>374650</xdr:rowOff>
                  </to>
                </anchor>
              </controlPr>
            </control>
          </mc:Choice>
        </mc:AlternateContent>
        <mc:AlternateContent xmlns:mc="http://schemas.openxmlformats.org/markup-compatibility/2006">
          <mc:Choice Requires="x14">
            <control shapeId="1540" r:id="rId518" name="Check Box 516">
              <controlPr defaultSize="0" autoFill="0" autoLine="0" autoPict="0">
                <anchor moveWithCells="1">
                  <from>
                    <xdr:col>17</xdr:col>
                    <xdr:colOff>222250</xdr:colOff>
                    <xdr:row>268</xdr:row>
                    <xdr:rowOff>38100</xdr:rowOff>
                  </from>
                  <to>
                    <xdr:col>17</xdr:col>
                    <xdr:colOff>539750</xdr:colOff>
                    <xdr:row>268</xdr:row>
                    <xdr:rowOff>374650</xdr:rowOff>
                  </to>
                </anchor>
              </controlPr>
            </control>
          </mc:Choice>
        </mc:AlternateContent>
        <mc:AlternateContent xmlns:mc="http://schemas.openxmlformats.org/markup-compatibility/2006">
          <mc:Choice Requires="x14">
            <control shapeId="1541" r:id="rId519" name="Check Box 517">
              <controlPr defaultSize="0" autoFill="0" autoLine="0" autoPict="0">
                <anchor moveWithCells="1">
                  <from>
                    <xdr:col>17</xdr:col>
                    <xdr:colOff>222250</xdr:colOff>
                    <xdr:row>269</xdr:row>
                    <xdr:rowOff>38100</xdr:rowOff>
                  </from>
                  <to>
                    <xdr:col>17</xdr:col>
                    <xdr:colOff>539750</xdr:colOff>
                    <xdr:row>269</xdr:row>
                    <xdr:rowOff>374650</xdr:rowOff>
                  </to>
                </anchor>
              </controlPr>
            </control>
          </mc:Choice>
        </mc:AlternateContent>
        <mc:AlternateContent xmlns:mc="http://schemas.openxmlformats.org/markup-compatibility/2006">
          <mc:Choice Requires="x14">
            <control shapeId="1542" r:id="rId520" name="Check Box 518">
              <controlPr defaultSize="0" autoFill="0" autoLine="0" autoPict="0">
                <anchor moveWithCells="1">
                  <from>
                    <xdr:col>17</xdr:col>
                    <xdr:colOff>222250</xdr:colOff>
                    <xdr:row>270</xdr:row>
                    <xdr:rowOff>38100</xdr:rowOff>
                  </from>
                  <to>
                    <xdr:col>17</xdr:col>
                    <xdr:colOff>539750</xdr:colOff>
                    <xdr:row>270</xdr:row>
                    <xdr:rowOff>374650</xdr:rowOff>
                  </to>
                </anchor>
              </controlPr>
            </control>
          </mc:Choice>
        </mc:AlternateContent>
        <mc:AlternateContent xmlns:mc="http://schemas.openxmlformats.org/markup-compatibility/2006">
          <mc:Choice Requires="x14">
            <control shapeId="1543" r:id="rId521" name="Check Box 519">
              <controlPr defaultSize="0" autoFill="0" autoLine="0" autoPict="0">
                <anchor moveWithCells="1">
                  <from>
                    <xdr:col>17</xdr:col>
                    <xdr:colOff>222250</xdr:colOff>
                    <xdr:row>271</xdr:row>
                    <xdr:rowOff>38100</xdr:rowOff>
                  </from>
                  <to>
                    <xdr:col>17</xdr:col>
                    <xdr:colOff>539750</xdr:colOff>
                    <xdr:row>271</xdr:row>
                    <xdr:rowOff>374650</xdr:rowOff>
                  </to>
                </anchor>
              </controlPr>
            </control>
          </mc:Choice>
        </mc:AlternateContent>
        <mc:AlternateContent xmlns:mc="http://schemas.openxmlformats.org/markup-compatibility/2006">
          <mc:Choice Requires="x14">
            <control shapeId="1544" r:id="rId522" name="Check Box 520">
              <controlPr defaultSize="0" autoFill="0" autoLine="0" autoPict="0">
                <anchor moveWithCells="1">
                  <from>
                    <xdr:col>17</xdr:col>
                    <xdr:colOff>222250</xdr:colOff>
                    <xdr:row>272</xdr:row>
                    <xdr:rowOff>38100</xdr:rowOff>
                  </from>
                  <to>
                    <xdr:col>17</xdr:col>
                    <xdr:colOff>539750</xdr:colOff>
                    <xdr:row>272</xdr:row>
                    <xdr:rowOff>374650</xdr:rowOff>
                  </to>
                </anchor>
              </controlPr>
            </control>
          </mc:Choice>
        </mc:AlternateContent>
        <mc:AlternateContent xmlns:mc="http://schemas.openxmlformats.org/markup-compatibility/2006">
          <mc:Choice Requires="x14">
            <control shapeId="1545" r:id="rId523" name="Check Box 521">
              <controlPr defaultSize="0" autoFill="0" autoLine="0" autoPict="0">
                <anchor moveWithCells="1">
                  <from>
                    <xdr:col>17</xdr:col>
                    <xdr:colOff>222250</xdr:colOff>
                    <xdr:row>273</xdr:row>
                    <xdr:rowOff>38100</xdr:rowOff>
                  </from>
                  <to>
                    <xdr:col>17</xdr:col>
                    <xdr:colOff>539750</xdr:colOff>
                    <xdr:row>273</xdr:row>
                    <xdr:rowOff>374650</xdr:rowOff>
                  </to>
                </anchor>
              </controlPr>
            </control>
          </mc:Choice>
        </mc:AlternateContent>
        <mc:AlternateContent xmlns:mc="http://schemas.openxmlformats.org/markup-compatibility/2006">
          <mc:Choice Requires="x14">
            <control shapeId="1546" r:id="rId524" name="Check Box 522">
              <controlPr defaultSize="0" autoFill="0" autoLine="0" autoPict="0">
                <anchor moveWithCells="1">
                  <from>
                    <xdr:col>17</xdr:col>
                    <xdr:colOff>222250</xdr:colOff>
                    <xdr:row>274</xdr:row>
                    <xdr:rowOff>38100</xdr:rowOff>
                  </from>
                  <to>
                    <xdr:col>17</xdr:col>
                    <xdr:colOff>539750</xdr:colOff>
                    <xdr:row>274</xdr:row>
                    <xdr:rowOff>374650</xdr:rowOff>
                  </to>
                </anchor>
              </controlPr>
            </control>
          </mc:Choice>
        </mc:AlternateContent>
        <mc:AlternateContent xmlns:mc="http://schemas.openxmlformats.org/markup-compatibility/2006">
          <mc:Choice Requires="x14">
            <control shapeId="1547" r:id="rId525" name="Check Box 523">
              <controlPr defaultSize="0" autoFill="0" autoLine="0" autoPict="0">
                <anchor moveWithCells="1">
                  <from>
                    <xdr:col>17</xdr:col>
                    <xdr:colOff>222250</xdr:colOff>
                    <xdr:row>275</xdr:row>
                    <xdr:rowOff>38100</xdr:rowOff>
                  </from>
                  <to>
                    <xdr:col>17</xdr:col>
                    <xdr:colOff>539750</xdr:colOff>
                    <xdr:row>275</xdr:row>
                    <xdr:rowOff>374650</xdr:rowOff>
                  </to>
                </anchor>
              </controlPr>
            </control>
          </mc:Choice>
        </mc:AlternateContent>
        <mc:AlternateContent xmlns:mc="http://schemas.openxmlformats.org/markup-compatibility/2006">
          <mc:Choice Requires="x14">
            <control shapeId="1548" r:id="rId526" name="Check Box 524">
              <controlPr defaultSize="0" autoFill="0" autoLine="0" autoPict="0">
                <anchor moveWithCells="1">
                  <from>
                    <xdr:col>17</xdr:col>
                    <xdr:colOff>222250</xdr:colOff>
                    <xdr:row>276</xdr:row>
                    <xdr:rowOff>38100</xdr:rowOff>
                  </from>
                  <to>
                    <xdr:col>17</xdr:col>
                    <xdr:colOff>539750</xdr:colOff>
                    <xdr:row>276</xdr:row>
                    <xdr:rowOff>374650</xdr:rowOff>
                  </to>
                </anchor>
              </controlPr>
            </control>
          </mc:Choice>
        </mc:AlternateContent>
        <mc:AlternateContent xmlns:mc="http://schemas.openxmlformats.org/markup-compatibility/2006">
          <mc:Choice Requires="x14">
            <control shapeId="1549" r:id="rId527" name="Check Box 525">
              <controlPr defaultSize="0" autoFill="0" autoLine="0" autoPict="0">
                <anchor moveWithCells="1">
                  <from>
                    <xdr:col>17</xdr:col>
                    <xdr:colOff>222250</xdr:colOff>
                    <xdr:row>277</xdr:row>
                    <xdr:rowOff>38100</xdr:rowOff>
                  </from>
                  <to>
                    <xdr:col>17</xdr:col>
                    <xdr:colOff>539750</xdr:colOff>
                    <xdr:row>277</xdr:row>
                    <xdr:rowOff>374650</xdr:rowOff>
                  </to>
                </anchor>
              </controlPr>
            </control>
          </mc:Choice>
        </mc:AlternateContent>
        <mc:AlternateContent xmlns:mc="http://schemas.openxmlformats.org/markup-compatibility/2006">
          <mc:Choice Requires="x14">
            <control shapeId="1550" r:id="rId528" name="Check Box 526">
              <controlPr defaultSize="0" autoFill="0" autoLine="0" autoPict="0">
                <anchor moveWithCells="1">
                  <from>
                    <xdr:col>17</xdr:col>
                    <xdr:colOff>222250</xdr:colOff>
                    <xdr:row>278</xdr:row>
                    <xdr:rowOff>38100</xdr:rowOff>
                  </from>
                  <to>
                    <xdr:col>17</xdr:col>
                    <xdr:colOff>539750</xdr:colOff>
                    <xdr:row>278</xdr:row>
                    <xdr:rowOff>374650</xdr:rowOff>
                  </to>
                </anchor>
              </controlPr>
            </control>
          </mc:Choice>
        </mc:AlternateContent>
        <mc:AlternateContent xmlns:mc="http://schemas.openxmlformats.org/markup-compatibility/2006">
          <mc:Choice Requires="x14">
            <control shapeId="1551" r:id="rId529" name="Check Box 527">
              <controlPr defaultSize="0" autoFill="0" autoLine="0" autoPict="0">
                <anchor moveWithCells="1">
                  <from>
                    <xdr:col>17</xdr:col>
                    <xdr:colOff>222250</xdr:colOff>
                    <xdr:row>279</xdr:row>
                    <xdr:rowOff>38100</xdr:rowOff>
                  </from>
                  <to>
                    <xdr:col>17</xdr:col>
                    <xdr:colOff>539750</xdr:colOff>
                    <xdr:row>279</xdr:row>
                    <xdr:rowOff>374650</xdr:rowOff>
                  </to>
                </anchor>
              </controlPr>
            </control>
          </mc:Choice>
        </mc:AlternateContent>
        <mc:AlternateContent xmlns:mc="http://schemas.openxmlformats.org/markup-compatibility/2006">
          <mc:Choice Requires="x14">
            <control shapeId="1552" r:id="rId530" name="Check Box 528">
              <controlPr defaultSize="0" autoFill="0" autoLine="0" autoPict="0">
                <anchor moveWithCells="1">
                  <from>
                    <xdr:col>17</xdr:col>
                    <xdr:colOff>222250</xdr:colOff>
                    <xdr:row>280</xdr:row>
                    <xdr:rowOff>38100</xdr:rowOff>
                  </from>
                  <to>
                    <xdr:col>17</xdr:col>
                    <xdr:colOff>539750</xdr:colOff>
                    <xdr:row>280</xdr:row>
                    <xdr:rowOff>374650</xdr:rowOff>
                  </to>
                </anchor>
              </controlPr>
            </control>
          </mc:Choice>
        </mc:AlternateContent>
        <mc:AlternateContent xmlns:mc="http://schemas.openxmlformats.org/markup-compatibility/2006">
          <mc:Choice Requires="x14">
            <control shapeId="1553" r:id="rId531" name="Check Box 529">
              <controlPr defaultSize="0" autoFill="0" autoLine="0" autoPict="0">
                <anchor moveWithCells="1">
                  <from>
                    <xdr:col>17</xdr:col>
                    <xdr:colOff>222250</xdr:colOff>
                    <xdr:row>281</xdr:row>
                    <xdr:rowOff>38100</xdr:rowOff>
                  </from>
                  <to>
                    <xdr:col>17</xdr:col>
                    <xdr:colOff>539750</xdr:colOff>
                    <xdr:row>281</xdr:row>
                    <xdr:rowOff>374650</xdr:rowOff>
                  </to>
                </anchor>
              </controlPr>
            </control>
          </mc:Choice>
        </mc:AlternateContent>
        <mc:AlternateContent xmlns:mc="http://schemas.openxmlformats.org/markup-compatibility/2006">
          <mc:Choice Requires="x14">
            <control shapeId="1554" r:id="rId532" name="Check Box 530">
              <controlPr defaultSize="0" autoFill="0" autoLine="0" autoPict="0">
                <anchor moveWithCells="1">
                  <from>
                    <xdr:col>17</xdr:col>
                    <xdr:colOff>222250</xdr:colOff>
                    <xdr:row>282</xdr:row>
                    <xdr:rowOff>38100</xdr:rowOff>
                  </from>
                  <to>
                    <xdr:col>17</xdr:col>
                    <xdr:colOff>539750</xdr:colOff>
                    <xdr:row>282</xdr:row>
                    <xdr:rowOff>374650</xdr:rowOff>
                  </to>
                </anchor>
              </controlPr>
            </control>
          </mc:Choice>
        </mc:AlternateContent>
        <mc:AlternateContent xmlns:mc="http://schemas.openxmlformats.org/markup-compatibility/2006">
          <mc:Choice Requires="x14">
            <control shapeId="1555" r:id="rId533" name="Check Box 531">
              <controlPr defaultSize="0" autoFill="0" autoLine="0" autoPict="0">
                <anchor moveWithCells="1">
                  <from>
                    <xdr:col>17</xdr:col>
                    <xdr:colOff>222250</xdr:colOff>
                    <xdr:row>283</xdr:row>
                    <xdr:rowOff>38100</xdr:rowOff>
                  </from>
                  <to>
                    <xdr:col>17</xdr:col>
                    <xdr:colOff>539750</xdr:colOff>
                    <xdr:row>283</xdr:row>
                    <xdr:rowOff>374650</xdr:rowOff>
                  </to>
                </anchor>
              </controlPr>
            </control>
          </mc:Choice>
        </mc:AlternateContent>
        <mc:AlternateContent xmlns:mc="http://schemas.openxmlformats.org/markup-compatibility/2006">
          <mc:Choice Requires="x14">
            <control shapeId="1556" r:id="rId534" name="Check Box 532">
              <controlPr defaultSize="0" autoFill="0" autoLine="0" autoPict="0">
                <anchor moveWithCells="1">
                  <from>
                    <xdr:col>17</xdr:col>
                    <xdr:colOff>222250</xdr:colOff>
                    <xdr:row>284</xdr:row>
                    <xdr:rowOff>38100</xdr:rowOff>
                  </from>
                  <to>
                    <xdr:col>17</xdr:col>
                    <xdr:colOff>539750</xdr:colOff>
                    <xdr:row>284</xdr:row>
                    <xdr:rowOff>374650</xdr:rowOff>
                  </to>
                </anchor>
              </controlPr>
            </control>
          </mc:Choice>
        </mc:AlternateContent>
        <mc:AlternateContent xmlns:mc="http://schemas.openxmlformats.org/markup-compatibility/2006">
          <mc:Choice Requires="x14">
            <control shapeId="1557" r:id="rId535" name="Check Box 533">
              <controlPr defaultSize="0" autoFill="0" autoLine="0" autoPict="0">
                <anchor moveWithCells="1">
                  <from>
                    <xdr:col>17</xdr:col>
                    <xdr:colOff>222250</xdr:colOff>
                    <xdr:row>285</xdr:row>
                    <xdr:rowOff>38100</xdr:rowOff>
                  </from>
                  <to>
                    <xdr:col>17</xdr:col>
                    <xdr:colOff>539750</xdr:colOff>
                    <xdr:row>285</xdr:row>
                    <xdr:rowOff>374650</xdr:rowOff>
                  </to>
                </anchor>
              </controlPr>
            </control>
          </mc:Choice>
        </mc:AlternateContent>
        <mc:AlternateContent xmlns:mc="http://schemas.openxmlformats.org/markup-compatibility/2006">
          <mc:Choice Requires="x14">
            <control shapeId="1558" r:id="rId536" name="Check Box 534">
              <controlPr defaultSize="0" autoFill="0" autoLine="0" autoPict="0">
                <anchor moveWithCells="1">
                  <from>
                    <xdr:col>17</xdr:col>
                    <xdr:colOff>222250</xdr:colOff>
                    <xdr:row>286</xdr:row>
                    <xdr:rowOff>38100</xdr:rowOff>
                  </from>
                  <to>
                    <xdr:col>17</xdr:col>
                    <xdr:colOff>539750</xdr:colOff>
                    <xdr:row>286</xdr:row>
                    <xdr:rowOff>374650</xdr:rowOff>
                  </to>
                </anchor>
              </controlPr>
            </control>
          </mc:Choice>
        </mc:AlternateContent>
        <mc:AlternateContent xmlns:mc="http://schemas.openxmlformats.org/markup-compatibility/2006">
          <mc:Choice Requires="x14">
            <control shapeId="1559" r:id="rId537" name="Check Box 535">
              <controlPr defaultSize="0" autoFill="0" autoLine="0" autoPict="0">
                <anchor moveWithCells="1">
                  <from>
                    <xdr:col>17</xdr:col>
                    <xdr:colOff>222250</xdr:colOff>
                    <xdr:row>287</xdr:row>
                    <xdr:rowOff>38100</xdr:rowOff>
                  </from>
                  <to>
                    <xdr:col>17</xdr:col>
                    <xdr:colOff>539750</xdr:colOff>
                    <xdr:row>287</xdr:row>
                    <xdr:rowOff>374650</xdr:rowOff>
                  </to>
                </anchor>
              </controlPr>
            </control>
          </mc:Choice>
        </mc:AlternateContent>
        <mc:AlternateContent xmlns:mc="http://schemas.openxmlformats.org/markup-compatibility/2006">
          <mc:Choice Requires="x14">
            <control shapeId="1560" r:id="rId538" name="Check Box 536">
              <controlPr defaultSize="0" autoFill="0" autoLine="0" autoPict="0">
                <anchor moveWithCells="1">
                  <from>
                    <xdr:col>17</xdr:col>
                    <xdr:colOff>222250</xdr:colOff>
                    <xdr:row>288</xdr:row>
                    <xdr:rowOff>38100</xdr:rowOff>
                  </from>
                  <to>
                    <xdr:col>17</xdr:col>
                    <xdr:colOff>539750</xdr:colOff>
                    <xdr:row>288</xdr:row>
                    <xdr:rowOff>374650</xdr:rowOff>
                  </to>
                </anchor>
              </controlPr>
            </control>
          </mc:Choice>
        </mc:AlternateContent>
        <mc:AlternateContent xmlns:mc="http://schemas.openxmlformats.org/markup-compatibility/2006">
          <mc:Choice Requires="x14">
            <control shapeId="1561" r:id="rId539" name="Check Box 537">
              <controlPr defaultSize="0" autoFill="0" autoLine="0" autoPict="0">
                <anchor moveWithCells="1">
                  <from>
                    <xdr:col>17</xdr:col>
                    <xdr:colOff>222250</xdr:colOff>
                    <xdr:row>289</xdr:row>
                    <xdr:rowOff>38100</xdr:rowOff>
                  </from>
                  <to>
                    <xdr:col>17</xdr:col>
                    <xdr:colOff>539750</xdr:colOff>
                    <xdr:row>289</xdr:row>
                    <xdr:rowOff>374650</xdr:rowOff>
                  </to>
                </anchor>
              </controlPr>
            </control>
          </mc:Choice>
        </mc:AlternateContent>
        <mc:AlternateContent xmlns:mc="http://schemas.openxmlformats.org/markup-compatibility/2006">
          <mc:Choice Requires="x14">
            <control shapeId="1562" r:id="rId540" name="Check Box 538">
              <controlPr defaultSize="0" autoFill="0" autoLine="0" autoPict="0">
                <anchor moveWithCells="1">
                  <from>
                    <xdr:col>17</xdr:col>
                    <xdr:colOff>222250</xdr:colOff>
                    <xdr:row>290</xdr:row>
                    <xdr:rowOff>38100</xdr:rowOff>
                  </from>
                  <to>
                    <xdr:col>17</xdr:col>
                    <xdr:colOff>539750</xdr:colOff>
                    <xdr:row>290</xdr:row>
                    <xdr:rowOff>374650</xdr:rowOff>
                  </to>
                </anchor>
              </controlPr>
            </control>
          </mc:Choice>
        </mc:AlternateContent>
        <mc:AlternateContent xmlns:mc="http://schemas.openxmlformats.org/markup-compatibility/2006">
          <mc:Choice Requires="x14">
            <control shapeId="1563" r:id="rId541" name="Check Box 539">
              <controlPr defaultSize="0" autoFill="0" autoLine="0" autoPict="0">
                <anchor moveWithCells="1">
                  <from>
                    <xdr:col>17</xdr:col>
                    <xdr:colOff>222250</xdr:colOff>
                    <xdr:row>291</xdr:row>
                    <xdr:rowOff>38100</xdr:rowOff>
                  </from>
                  <to>
                    <xdr:col>17</xdr:col>
                    <xdr:colOff>539750</xdr:colOff>
                    <xdr:row>291</xdr:row>
                    <xdr:rowOff>374650</xdr:rowOff>
                  </to>
                </anchor>
              </controlPr>
            </control>
          </mc:Choice>
        </mc:AlternateContent>
        <mc:AlternateContent xmlns:mc="http://schemas.openxmlformats.org/markup-compatibility/2006">
          <mc:Choice Requires="x14">
            <control shapeId="1564" r:id="rId542" name="Check Box 540">
              <controlPr defaultSize="0" autoFill="0" autoLine="0" autoPict="0">
                <anchor moveWithCells="1">
                  <from>
                    <xdr:col>17</xdr:col>
                    <xdr:colOff>222250</xdr:colOff>
                    <xdr:row>292</xdr:row>
                    <xdr:rowOff>38100</xdr:rowOff>
                  </from>
                  <to>
                    <xdr:col>17</xdr:col>
                    <xdr:colOff>539750</xdr:colOff>
                    <xdr:row>292</xdr:row>
                    <xdr:rowOff>374650</xdr:rowOff>
                  </to>
                </anchor>
              </controlPr>
            </control>
          </mc:Choice>
        </mc:AlternateContent>
        <mc:AlternateContent xmlns:mc="http://schemas.openxmlformats.org/markup-compatibility/2006">
          <mc:Choice Requires="x14">
            <control shapeId="1565" r:id="rId543" name="Check Box 541">
              <controlPr defaultSize="0" autoFill="0" autoLine="0" autoPict="0">
                <anchor moveWithCells="1">
                  <from>
                    <xdr:col>17</xdr:col>
                    <xdr:colOff>222250</xdr:colOff>
                    <xdr:row>293</xdr:row>
                    <xdr:rowOff>38100</xdr:rowOff>
                  </from>
                  <to>
                    <xdr:col>17</xdr:col>
                    <xdr:colOff>539750</xdr:colOff>
                    <xdr:row>293</xdr:row>
                    <xdr:rowOff>374650</xdr:rowOff>
                  </to>
                </anchor>
              </controlPr>
            </control>
          </mc:Choice>
        </mc:AlternateContent>
        <mc:AlternateContent xmlns:mc="http://schemas.openxmlformats.org/markup-compatibility/2006">
          <mc:Choice Requires="x14">
            <control shapeId="1566" r:id="rId544" name="Check Box 542">
              <controlPr defaultSize="0" autoFill="0" autoLine="0" autoPict="0">
                <anchor moveWithCells="1">
                  <from>
                    <xdr:col>17</xdr:col>
                    <xdr:colOff>222250</xdr:colOff>
                    <xdr:row>294</xdr:row>
                    <xdr:rowOff>38100</xdr:rowOff>
                  </from>
                  <to>
                    <xdr:col>17</xdr:col>
                    <xdr:colOff>539750</xdr:colOff>
                    <xdr:row>294</xdr:row>
                    <xdr:rowOff>374650</xdr:rowOff>
                  </to>
                </anchor>
              </controlPr>
            </control>
          </mc:Choice>
        </mc:AlternateContent>
        <mc:AlternateContent xmlns:mc="http://schemas.openxmlformats.org/markup-compatibility/2006">
          <mc:Choice Requires="x14">
            <control shapeId="1567" r:id="rId545" name="Check Box 543">
              <controlPr defaultSize="0" autoFill="0" autoLine="0" autoPict="0">
                <anchor moveWithCells="1">
                  <from>
                    <xdr:col>17</xdr:col>
                    <xdr:colOff>222250</xdr:colOff>
                    <xdr:row>295</xdr:row>
                    <xdr:rowOff>38100</xdr:rowOff>
                  </from>
                  <to>
                    <xdr:col>17</xdr:col>
                    <xdr:colOff>539750</xdr:colOff>
                    <xdr:row>295</xdr:row>
                    <xdr:rowOff>374650</xdr:rowOff>
                  </to>
                </anchor>
              </controlPr>
            </control>
          </mc:Choice>
        </mc:AlternateContent>
        <mc:AlternateContent xmlns:mc="http://schemas.openxmlformats.org/markup-compatibility/2006">
          <mc:Choice Requires="x14">
            <control shapeId="1568" r:id="rId546" name="Check Box 544">
              <controlPr defaultSize="0" autoFill="0" autoLine="0" autoPict="0">
                <anchor moveWithCells="1">
                  <from>
                    <xdr:col>17</xdr:col>
                    <xdr:colOff>222250</xdr:colOff>
                    <xdr:row>296</xdr:row>
                    <xdr:rowOff>38100</xdr:rowOff>
                  </from>
                  <to>
                    <xdr:col>17</xdr:col>
                    <xdr:colOff>539750</xdr:colOff>
                    <xdr:row>296</xdr:row>
                    <xdr:rowOff>374650</xdr:rowOff>
                  </to>
                </anchor>
              </controlPr>
            </control>
          </mc:Choice>
        </mc:AlternateContent>
        <mc:AlternateContent xmlns:mc="http://schemas.openxmlformats.org/markup-compatibility/2006">
          <mc:Choice Requires="x14">
            <control shapeId="1569" r:id="rId547" name="Check Box 545">
              <controlPr defaultSize="0" autoFill="0" autoLine="0" autoPict="0">
                <anchor moveWithCells="1">
                  <from>
                    <xdr:col>17</xdr:col>
                    <xdr:colOff>222250</xdr:colOff>
                    <xdr:row>297</xdr:row>
                    <xdr:rowOff>38100</xdr:rowOff>
                  </from>
                  <to>
                    <xdr:col>17</xdr:col>
                    <xdr:colOff>539750</xdr:colOff>
                    <xdr:row>297</xdr:row>
                    <xdr:rowOff>374650</xdr:rowOff>
                  </to>
                </anchor>
              </controlPr>
            </control>
          </mc:Choice>
        </mc:AlternateContent>
        <mc:AlternateContent xmlns:mc="http://schemas.openxmlformats.org/markup-compatibility/2006">
          <mc:Choice Requires="x14">
            <control shapeId="1570" r:id="rId548" name="Check Box 546">
              <controlPr defaultSize="0" autoFill="0" autoLine="0" autoPict="0">
                <anchor moveWithCells="1">
                  <from>
                    <xdr:col>17</xdr:col>
                    <xdr:colOff>222250</xdr:colOff>
                    <xdr:row>298</xdr:row>
                    <xdr:rowOff>38100</xdr:rowOff>
                  </from>
                  <to>
                    <xdr:col>17</xdr:col>
                    <xdr:colOff>539750</xdr:colOff>
                    <xdr:row>298</xdr:row>
                    <xdr:rowOff>374650</xdr:rowOff>
                  </to>
                </anchor>
              </controlPr>
            </control>
          </mc:Choice>
        </mc:AlternateContent>
        <mc:AlternateContent xmlns:mc="http://schemas.openxmlformats.org/markup-compatibility/2006">
          <mc:Choice Requires="x14">
            <control shapeId="1571" r:id="rId549" name="Check Box 547">
              <controlPr defaultSize="0" autoFill="0" autoLine="0" autoPict="0">
                <anchor moveWithCells="1">
                  <from>
                    <xdr:col>17</xdr:col>
                    <xdr:colOff>222250</xdr:colOff>
                    <xdr:row>299</xdr:row>
                    <xdr:rowOff>38100</xdr:rowOff>
                  </from>
                  <to>
                    <xdr:col>17</xdr:col>
                    <xdr:colOff>539750</xdr:colOff>
                    <xdr:row>299</xdr:row>
                    <xdr:rowOff>374650</xdr:rowOff>
                  </to>
                </anchor>
              </controlPr>
            </control>
          </mc:Choice>
        </mc:AlternateContent>
        <mc:AlternateContent xmlns:mc="http://schemas.openxmlformats.org/markup-compatibility/2006">
          <mc:Choice Requires="x14">
            <control shapeId="1572" r:id="rId550" name="Check Box 548">
              <controlPr defaultSize="0" autoFill="0" autoLine="0" autoPict="0">
                <anchor moveWithCells="1">
                  <from>
                    <xdr:col>17</xdr:col>
                    <xdr:colOff>222250</xdr:colOff>
                    <xdr:row>300</xdr:row>
                    <xdr:rowOff>38100</xdr:rowOff>
                  </from>
                  <to>
                    <xdr:col>17</xdr:col>
                    <xdr:colOff>539750</xdr:colOff>
                    <xdr:row>300</xdr:row>
                    <xdr:rowOff>374650</xdr:rowOff>
                  </to>
                </anchor>
              </controlPr>
            </control>
          </mc:Choice>
        </mc:AlternateContent>
        <mc:AlternateContent xmlns:mc="http://schemas.openxmlformats.org/markup-compatibility/2006">
          <mc:Choice Requires="x14">
            <control shapeId="1573" r:id="rId551" name="Check Box 549">
              <controlPr defaultSize="0" autoFill="0" autoLine="0" autoPict="0">
                <anchor moveWithCells="1">
                  <from>
                    <xdr:col>17</xdr:col>
                    <xdr:colOff>222250</xdr:colOff>
                    <xdr:row>301</xdr:row>
                    <xdr:rowOff>38100</xdr:rowOff>
                  </from>
                  <to>
                    <xdr:col>17</xdr:col>
                    <xdr:colOff>539750</xdr:colOff>
                    <xdr:row>301</xdr:row>
                    <xdr:rowOff>374650</xdr:rowOff>
                  </to>
                </anchor>
              </controlPr>
            </control>
          </mc:Choice>
        </mc:AlternateContent>
        <mc:AlternateContent xmlns:mc="http://schemas.openxmlformats.org/markup-compatibility/2006">
          <mc:Choice Requires="x14">
            <control shapeId="1574" r:id="rId552" name="Check Box 550">
              <controlPr defaultSize="0" autoFill="0" autoLine="0" autoPict="0">
                <anchor moveWithCells="1">
                  <from>
                    <xdr:col>17</xdr:col>
                    <xdr:colOff>222250</xdr:colOff>
                    <xdr:row>302</xdr:row>
                    <xdr:rowOff>38100</xdr:rowOff>
                  </from>
                  <to>
                    <xdr:col>17</xdr:col>
                    <xdr:colOff>539750</xdr:colOff>
                    <xdr:row>302</xdr:row>
                    <xdr:rowOff>374650</xdr:rowOff>
                  </to>
                </anchor>
              </controlPr>
            </control>
          </mc:Choice>
        </mc:AlternateContent>
        <mc:AlternateContent xmlns:mc="http://schemas.openxmlformats.org/markup-compatibility/2006">
          <mc:Choice Requires="x14">
            <control shapeId="1575" r:id="rId553" name="Check Box 551">
              <controlPr defaultSize="0" autoFill="0" autoLine="0" autoPict="0">
                <anchor moveWithCells="1">
                  <from>
                    <xdr:col>17</xdr:col>
                    <xdr:colOff>222250</xdr:colOff>
                    <xdr:row>303</xdr:row>
                    <xdr:rowOff>38100</xdr:rowOff>
                  </from>
                  <to>
                    <xdr:col>17</xdr:col>
                    <xdr:colOff>539750</xdr:colOff>
                    <xdr:row>303</xdr:row>
                    <xdr:rowOff>374650</xdr:rowOff>
                  </to>
                </anchor>
              </controlPr>
            </control>
          </mc:Choice>
        </mc:AlternateContent>
        <mc:AlternateContent xmlns:mc="http://schemas.openxmlformats.org/markup-compatibility/2006">
          <mc:Choice Requires="x14">
            <control shapeId="1576" r:id="rId554" name="Check Box 552">
              <controlPr defaultSize="0" autoFill="0" autoLine="0" autoPict="0">
                <anchor moveWithCells="1">
                  <from>
                    <xdr:col>17</xdr:col>
                    <xdr:colOff>222250</xdr:colOff>
                    <xdr:row>304</xdr:row>
                    <xdr:rowOff>38100</xdr:rowOff>
                  </from>
                  <to>
                    <xdr:col>17</xdr:col>
                    <xdr:colOff>539750</xdr:colOff>
                    <xdr:row>304</xdr:row>
                    <xdr:rowOff>374650</xdr:rowOff>
                  </to>
                </anchor>
              </controlPr>
            </control>
          </mc:Choice>
        </mc:AlternateContent>
        <mc:AlternateContent xmlns:mc="http://schemas.openxmlformats.org/markup-compatibility/2006">
          <mc:Choice Requires="x14">
            <control shapeId="1577" r:id="rId555" name="Check Box 553">
              <controlPr defaultSize="0" autoFill="0" autoLine="0" autoPict="0">
                <anchor moveWithCells="1">
                  <from>
                    <xdr:col>17</xdr:col>
                    <xdr:colOff>222250</xdr:colOff>
                    <xdr:row>305</xdr:row>
                    <xdr:rowOff>38100</xdr:rowOff>
                  </from>
                  <to>
                    <xdr:col>17</xdr:col>
                    <xdr:colOff>539750</xdr:colOff>
                    <xdr:row>305</xdr:row>
                    <xdr:rowOff>374650</xdr:rowOff>
                  </to>
                </anchor>
              </controlPr>
            </control>
          </mc:Choice>
        </mc:AlternateContent>
        <mc:AlternateContent xmlns:mc="http://schemas.openxmlformats.org/markup-compatibility/2006">
          <mc:Choice Requires="x14">
            <control shapeId="1578" r:id="rId556" name="Check Box 554">
              <controlPr defaultSize="0" autoFill="0" autoLine="0" autoPict="0">
                <anchor moveWithCells="1">
                  <from>
                    <xdr:col>17</xdr:col>
                    <xdr:colOff>222250</xdr:colOff>
                    <xdr:row>306</xdr:row>
                    <xdr:rowOff>38100</xdr:rowOff>
                  </from>
                  <to>
                    <xdr:col>17</xdr:col>
                    <xdr:colOff>539750</xdr:colOff>
                    <xdr:row>306</xdr:row>
                    <xdr:rowOff>374650</xdr:rowOff>
                  </to>
                </anchor>
              </controlPr>
            </control>
          </mc:Choice>
        </mc:AlternateContent>
        <mc:AlternateContent xmlns:mc="http://schemas.openxmlformats.org/markup-compatibility/2006">
          <mc:Choice Requires="x14">
            <control shapeId="1579" r:id="rId557" name="Check Box 555">
              <controlPr defaultSize="0" autoFill="0" autoLine="0" autoPict="0">
                <anchor moveWithCells="1">
                  <from>
                    <xdr:col>17</xdr:col>
                    <xdr:colOff>222250</xdr:colOff>
                    <xdr:row>307</xdr:row>
                    <xdr:rowOff>38100</xdr:rowOff>
                  </from>
                  <to>
                    <xdr:col>17</xdr:col>
                    <xdr:colOff>539750</xdr:colOff>
                    <xdr:row>307</xdr:row>
                    <xdr:rowOff>374650</xdr:rowOff>
                  </to>
                </anchor>
              </controlPr>
            </control>
          </mc:Choice>
        </mc:AlternateContent>
        <mc:AlternateContent xmlns:mc="http://schemas.openxmlformats.org/markup-compatibility/2006">
          <mc:Choice Requires="x14">
            <control shapeId="1580" r:id="rId558" name="Check Box 556">
              <controlPr defaultSize="0" autoFill="0" autoLine="0" autoPict="0">
                <anchor moveWithCells="1">
                  <from>
                    <xdr:col>17</xdr:col>
                    <xdr:colOff>222250</xdr:colOff>
                    <xdr:row>308</xdr:row>
                    <xdr:rowOff>38100</xdr:rowOff>
                  </from>
                  <to>
                    <xdr:col>17</xdr:col>
                    <xdr:colOff>539750</xdr:colOff>
                    <xdr:row>308</xdr:row>
                    <xdr:rowOff>374650</xdr:rowOff>
                  </to>
                </anchor>
              </controlPr>
            </control>
          </mc:Choice>
        </mc:AlternateContent>
        <mc:AlternateContent xmlns:mc="http://schemas.openxmlformats.org/markup-compatibility/2006">
          <mc:Choice Requires="x14">
            <control shapeId="1581" r:id="rId559" name="Check Box 557">
              <controlPr defaultSize="0" autoFill="0" autoLine="0" autoPict="0">
                <anchor moveWithCells="1">
                  <from>
                    <xdr:col>17</xdr:col>
                    <xdr:colOff>222250</xdr:colOff>
                    <xdr:row>309</xdr:row>
                    <xdr:rowOff>38100</xdr:rowOff>
                  </from>
                  <to>
                    <xdr:col>17</xdr:col>
                    <xdr:colOff>539750</xdr:colOff>
                    <xdr:row>309</xdr:row>
                    <xdr:rowOff>374650</xdr:rowOff>
                  </to>
                </anchor>
              </controlPr>
            </control>
          </mc:Choice>
        </mc:AlternateContent>
        <mc:AlternateContent xmlns:mc="http://schemas.openxmlformats.org/markup-compatibility/2006">
          <mc:Choice Requires="x14">
            <control shapeId="1582" r:id="rId560" name="Check Box 558">
              <controlPr defaultSize="0" autoFill="0" autoLine="0" autoPict="0">
                <anchor moveWithCells="1">
                  <from>
                    <xdr:col>17</xdr:col>
                    <xdr:colOff>222250</xdr:colOff>
                    <xdr:row>310</xdr:row>
                    <xdr:rowOff>38100</xdr:rowOff>
                  </from>
                  <to>
                    <xdr:col>17</xdr:col>
                    <xdr:colOff>539750</xdr:colOff>
                    <xdr:row>310</xdr:row>
                    <xdr:rowOff>374650</xdr:rowOff>
                  </to>
                </anchor>
              </controlPr>
            </control>
          </mc:Choice>
        </mc:AlternateContent>
        <mc:AlternateContent xmlns:mc="http://schemas.openxmlformats.org/markup-compatibility/2006">
          <mc:Choice Requires="x14">
            <control shapeId="1583" r:id="rId561" name="Check Box 559">
              <controlPr defaultSize="0" autoFill="0" autoLine="0" autoPict="0">
                <anchor moveWithCells="1">
                  <from>
                    <xdr:col>17</xdr:col>
                    <xdr:colOff>222250</xdr:colOff>
                    <xdr:row>311</xdr:row>
                    <xdr:rowOff>38100</xdr:rowOff>
                  </from>
                  <to>
                    <xdr:col>17</xdr:col>
                    <xdr:colOff>539750</xdr:colOff>
                    <xdr:row>311</xdr:row>
                    <xdr:rowOff>374650</xdr:rowOff>
                  </to>
                </anchor>
              </controlPr>
            </control>
          </mc:Choice>
        </mc:AlternateContent>
        <mc:AlternateContent xmlns:mc="http://schemas.openxmlformats.org/markup-compatibility/2006">
          <mc:Choice Requires="x14">
            <control shapeId="1584" r:id="rId562" name="Check Box 560">
              <controlPr defaultSize="0" autoFill="0" autoLine="0" autoPict="0">
                <anchor moveWithCells="1">
                  <from>
                    <xdr:col>17</xdr:col>
                    <xdr:colOff>222250</xdr:colOff>
                    <xdr:row>312</xdr:row>
                    <xdr:rowOff>38100</xdr:rowOff>
                  </from>
                  <to>
                    <xdr:col>17</xdr:col>
                    <xdr:colOff>539750</xdr:colOff>
                    <xdr:row>312</xdr:row>
                    <xdr:rowOff>374650</xdr:rowOff>
                  </to>
                </anchor>
              </controlPr>
            </control>
          </mc:Choice>
        </mc:AlternateContent>
        <mc:AlternateContent xmlns:mc="http://schemas.openxmlformats.org/markup-compatibility/2006">
          <mc:Choice Requires="x14">
            <control shapeId="1585" r:id="rId563" name="Check Box 561">
              <controlPr defaultSize="0" autoFill="0" autoLine="0" autoPict="0">
                <anchor moveWithCells="1">
                  <from>
                    <xdr:col>17</xdr:col>
                    <xdr:colOff>222250</xdr:colOff>
                    <xdr:row>313</xdr:row>
                    <xdr:rowOff>38100</xdr:rowOff>
                  </from>
                  <to>
                    <xdr:col>17</xdr:col>
                    <xdr:colOff>539750</xdr:colOff>
                    <xdr:row>313</xdr:row>
                    <xdr:rowOff>374650</xdr:rowOff>
                  </to>
                </anchor>
              </controlPr>
            </control>
          </mc:Choice>
        </mc:AlternateContent>
        <mc:AlternateContent xmlns:mc="http://schemas.openxmlformats.org/markup-compatibility/2006">
          <mc:Choice Requires="x14">
            <control shapeId="1586" r:id="rId564" name="Check Box 562">
              <controlPr defaultSize="0" autoFill="0" autoLine="0" autoPict="0">
                <anchor moveWithCells="1">
                  <from>
                    <xdr:col>17</xdr:col>
                    <xdr:colOff>222250</xdr:colOff>
                    <xdr:row>314</xdr:row>
                    <xdr:rowOff>38100</xdr:rowOff>
                  </from>
                  <to>
                    <xdr:col>17</xdr:col>
                    <xdr:colOff>539750</xdr:colOff>
                    <xdr:row>314</xdr:row>
                    <xdr:rowOff>374650</xdr:rowOff>
                  </to>
                </anchor>
              </controlPr>
            </control>
          </mc:Choice>
        </mc:AlternateContent>
        <mc:AlternateContent xmlns:mc="http://schemas.openxmlformats.org/markup-compatibility/2006">
          <mc:Choice Requires="x14">
            <control shapeId="1587" r:id="rId565" name="Check Box 563">
              <controlPr defaultSize="0" autoFill="0" autoLine="0" autoPict="0">
                <anchor moveWithCells="1">
                  <from>
                    <xdr:col>17</xdr:col>
                    <xdr:colOff>222250</xdr:colOff>
                    <xdr:row>315</xdr:row>
                    <xdr:rowOff>38100</xdr:rowOff>
                  </from>
                  <to>
                    <xdr:col>17</xdr:col>
                    <xdr:colOff>539750</xdr:colOff>
                    <xdr:row>315</xdr:row>
                    <xdr:rowOff>374650</xdr:rowOff>
                  </to>
                </anchor>
              </controlPr>
            </control>
          </mc:Choice>
        </mc:AlternateContent>
        <mc:AlternateContent xmlns:mc="http://schemas.openxmlformats.org/markup-compatibility/2006">
          <mc:Choice Requires="x14">
            <control shapeId="1588" r:id="rId566" name="Check Box 564">
              <controlPr defaultSize="0" autoFill="0" autoLine="0" autoPict="0">
                <anchor moveWithCells="1">
                  <from>
                    <xdr:col>17</xdr:col>
                    <xdr:colOff>222250</xdr:colOff>
                    <xdr:row>316</xdr:row>
                    <xdr:rowOff>38100</xdr:rowOff>
                  </from>
                  <to>
                    <xdr:col>17</xdr:col>
                    <xdr:colOff>539750</xdr:colOff>
                    <xdr:row>316</xdr:row>
                    <xdr:rowOff>374650</xdr:rowOff>
                  </to>
                </anchor>
              </controlPr>
            </control>
          </mc:Choice>
        </mc:AlternateContent>
        <mc:AlternateContent xmlns:mc="http://schemas.openxmlformats.org/markup-compatibility/2006">
          <mc:Choice Requires="x14">
            <control shapeId="1589" r:id="rId567" name="Check Box 565">
              <controlPr defaultSize="0" autoFill="0" autoLine="0" autoPict="0">
                <anchor moveWithCells="1">
                  <from>
                    <xdr:col>17</xdr:col>
                    <xdr:colOff>222250</xdr:colOff>
                    <xdr:row>317</xdr:row>
                    <xdr:rowOff>38100</xdr:rowOff>
                  </from>
                  <to>
                    <xdr:col>17</xdr:col>
                    <xdr:colOff>539750</xdr:colOff>
                    <xdr:row>317</xdr:row>
                    <xdr:rowOff>374650</xdr:rowOff>
                  </to>
                </anchor>
              </controlPr>
            </control>
          </mc:Choice>
        </mc:AlternateContent>
        <mc:AlternateContent xmlns:mc="http://schemas.openxmlformats.org/markup-compatibility/2006">
          <mc:Choice Requires="x14">
            <control shapeId="1590" r:id="rId568" name="Check Box 566">
              <controlPr defaultSize="0" autoFill="0" autoLine="0" autoPict="0">
                <anchor moveWithCells="1">
                  <from>
                    <xdr:col>17</xdr:col>
                    <xdr:colOff>222250</xdr:colOff>
                    <xdr:row>318</xdr:row>
                    <xdr:rowOff>38100</xdr:rowOff>
                  </from>
                  <to>
                    <xdr:col>17</xdr:col>
                    <xdr:colOff>539750</xdr:colOff>
                    <xdr:row>318</xdr:row>
                    <xdr:rowOff>374650</xdr:rowOff>
                  </to>
                </anchor>
              </controlPr>
            </control>
          </mc:Choice>
        </mc:AlternateContent>
        <mc:AlternateContent xmlns:mc="http://schemas.openxmlformats.org/markup-compatibility/2006">
          <mc:Choice Requires="x14">
            <control shapeId="1592" r:id="rId569" name="Check Box 568">
              <controlPr defaultSize="0" autoFill="0" autoLine="0" autoPict="0">
                <anchor moveWithCells="1">
                  <from>
                    <xdr:col>17</xdr:col>
                    <xdr:colOff>222250</xdr:colOff>
                    <xdr:row>34</xdr:row>
                    <xdr:rowOff>203200</xdr:rowOff>
                  </from>
                  <to>
                    <xdr:col>17</xdr:col>
                    <xdr:colOff>539750</xdr:colOff>
                    <xdr:row>36</xdr:row>
                    <xdr:rowOff>44450</xdr:rowOff>
                  </to>
                </anchor>
              </controlPr>
            </control>
          </mc:Choice>
        </mc:AlternateContent>
        <mc:AlternateContent xmlns:mc="http://schemas.openxmlformats.org/markup-compatibility/2006">
          <mc:Choice Requires="x14">
            <control shapeId="1595" r:id="rId570" name="Check Box 571">
              <controlPr defaultSize="0" autoFill="0" autoLine="0" autoPict="0">
                <anchor moveWithCells="1">
                  <from>
                    <xdr:col>17</xdr:col>
                    <xdr:colOff>222250</xdr:colOff>
                    <xdr:row>37</xdr:row>
                    <xdr:rowOff>38100</xdr:rowOff>
                  </from>
                  <to>
                    <xdr:col>17</xdr:col>
                    <xdr:colOff>539750</xdr:colOff>
                    <xdr:row>37</xdr:row>
                    <xdr:rowOff>374650</xdr:rowOff>
                  </to>
                </anchor>
              </controlPr>
            </control>
          </mc:Choice>
        </mc:AlternateContent>
        <mc:AlternateContent xmlns:mc="http://schemas.openxmlformats.org/markup-compatibility/2006">
          <mc:Choice Requires="x14">
            <control shapeId="1596" r:id="rId571" name="Check Box 572">
              <controlPr defaultSize="0" autoFill="0" autoLine="0" autoPict="0">
                <anchor moveWithCells="1">
                  <from>
                    <xdr:col>17</xdr:col>
                    <xdr:colOff>222250</xdr:colOff>
                    <xdr:row>38</xdr:row>
                    <xdr:rowOff>38100</xdr:rowOff>
                  </from>
                  <to>
                    <xdr:col>17</xdr:col>
                    <xdr:colOff>539750</xdr:colOff>
                    <xdr:row>38</xdr:row>
                    <xdr:rowOff>374650</xdr:rowOff>
                  </to>
                </anchor>
              </controlPr>
            </control>
          </mc:Choice>
        </mc:AlternateContent>
        <mc:AlternateContent xmlns:mc="http://schemas.openxmlformats.org/markup-compatibility/2006">
          <mc:Choice Requires="x14">
            <control shapeId="1597" r:id="rId572" name="Check Box 573">
              <controlPr defaultSize="0" autoFill="0" autoLine="0" autoPict="0">
                <anchor moveWithCells="1">
                  <from>
                    <xdr:col>17</xdr:col>
                    <xdr:colOff>222250</xdr:colOff>
                    <xdr:row>39</xdr:row>
                    <xdr:rowOff>38100</xdr:rowOff>
                  </from>
                  <to>
                    <xdr:col>17</xdr:col>
                    <xdr:colOff>539750</xdr:colOff>
                    <xdr:row>39</xdr:row>
                    <xdr:rowOff>374650</xdr:rowOff>
                  </to>
                </anchor>
              </controlPr>
            </control>
          </mc:Choice>
        </mc:AlternateContent>
        <mc:AlternateContent xmlns:mc="http://schemas.openxmlformats.org/markup-compatibility/2006">
          <mc:Choice Requires="x14">
            <control shapeId="1604" r:id="rId573" name="Check Box 580">
              <controlPr defaultSize="0" autoFill="0" autoLine="0" autoPict="0">
                <anchor moveWithCells="1">
                  <from>
                    <xdr:col>17</xdr:col>
                    <xdr:colOff>222250</xdr:colOff>
                    <xdr:row>50</xdr:row>
                    <xdr:rowOff>38100</xdr:rowOff>
                  </from>
                  <to>
                    <xdr:col>17</xdr:col>
                    <xdr:colOff>539750</xdr:colOff>
                    <xdr:row>50</xdr:row>
                    <xdr:rowOff>374650</xdr:rowOff>
                  </to>
                </anchor>
              </controlPr>
            </control>
          </mc:Choice>
        </mc:AlternateContent>
        <mc:AlternateContent xmlns:mc="http://schemas.openxmlformats.org/markup-compatibility/2006">
          <mc:Choice Requires="x14">
            <control shapeId="1605" r:id="rId574" name="Check Box 581">
              <controlPr defaultSize="0" autoFill="0" autoLine="0" autoPict="0">
                <anchor moveWithCells="1">
                  <from>
                    <xdr:col>17</xdr:col>
                    <xdr:colOff>222250</xdr:colOff>
                    <xdr:row>50</xdr:row>
                    <xdr:rowOff>38100</xdr:rowOff>
                  </from>
                  <to>
                    <xdr:col>17</xdr:col>
                    <xdr:colOff>539750</xdr:colOff>
                    <xdr:row>50</xdr:row>
                    <xdr:rowOff>374650</xdr:rowOff>
                  </to>
                </anchor>
              </controlPr>
            </control>
          </mc:Choice>
        </mc:AlternateContent>
        <mc:AlternateContent xmlns:mc="http://schemas.openxmlformats.org/markup-compatibility/2006">
          <mc:Choice Requires="x14">
            <control shapeId="1608" r:id="rId575" name="Check Box 584">
              <controlPr defaultSize="0" autoFill="0" autoLine="0" autoPict="0">
                <anchor moveWithCells="1">
                  <from>
                    <xdr:col>17</xdr:col>
                    <xdr:colOff>222250</xdr:colOff>
                    <xdr:row>136</xdr:row>
                    <xdr:rowOff>38100</xdr:rowOff>
                  </from>
                  <to>
                    <xdr:col>17</xdr:col>
                    <xdr:colOff>539750</xdr:colOff>
                    <xdr:row>136</xdr:row>
                    <xdr:rowOff>374650</xdr:rowOff>
                  </to>
                </anchor>
              </controlPr>
            </control>
          </mc:Choice>
        </mc:AlternateContent>
        <mc:AlternateContent xmlns:mc="http://schemas.openxmlformats.org/markup-compatibility/2006">
          <mc:Choice Requires="x14">
            <control shapeId="1609" r:id="rId576" name="Check Box 585">
              <controlPr defaultSize="0" autoFill="0" autoLine="0" autoPict="0">
                <anchor moveWithCells="1">
                  <from>
                    <xdr:col>17</xdr:col>
                    <xdr:colOff>222250</xdr:colOff>
                    <xdr:row>136</xdr:row>
                    <xdr:rowOff>38100</xdr:rowOff>
                  </from>
                  <to>
                    <xdr:col>17</xdr:col>
                    <xdr:colOff>539750</xdr:colOff>
                    <xdr:row>136</xdr:row>
                    <xdr:rowOff>374650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pageSetUpPr fitToPage="1"/>
  </sheetPr>
  <dimension ref="A1:CX61"/>
  <sheetViews>
    <sheetView showGridLines="0" showZeros="0" view="pageBreakPreview" topLeftCell="D5" zoomScale="85" zoomScaleNormal="70" zoomScaleSheetLayoutView="85" workbookViewId="0">
      <selection activeCell="AX28" sqref="AX28:AY29"/>
    </sheetView>
  </sheetViews>
  <sheetFormatPr defaultColWidth="2.1796875" defaultRowHeight="14"/>
  <cols>
    <col min="1" max="1" width="1.90625" style="72" customWidth="1"/>
    <col min="2" max="2" width="6.1796875" style="72" customWidth="1"/>
    <col min="3" max="4" width="2.6328125" style="72" customWidth="1"/>
    <col min="5" max="5" width="5.453125" style="72" customWidth="1"/>
    <col min="6" max="9" width="2.6328125" style="72" customWidth="1"/>
    <col min="10" max="35" width="3.08984375" style="72" customWidth="1"/>
    <col min="36" max="41" width="3.1796875" style="72" customWidth="1"/>
    <col min="42" max="42" width="6.36328125" style="72" customWidth="1"/>
    <col min="43" max="79" width="3.1796875" style="72" customWidth="1"/>
    <col min="80" max="16384" width="2.1796875" style="72"/>
  </cols>
  <sheetData>
    <row r="1" spans="1:102" ht="33" customHeight="1">
      <c r="A1" s="70"/>
      <c r="B1" s="670" t="s">
        <v>147</v>
      </c>
      <c r="C1" s="670"/>
      <c r="D1" s="670"/>
      <c r="E1" s="670"/>
      <c r="F1" s="670"/>
      <c r="G1" s="670"/>
      <c r="H1" s="670"/>
      <c r="I1" s="670"/>
      <c r="J1" s="670"/>
      <c r="K1" s="670"/>
      <c r="L1" s="670"/>
      <c r="M1" s="670"/>
      <c r="N1" s="670"/>
      <c r="O1" s="670"/>
      <c r="P1" s="667" t="s">
        <v>195</v>
      </c>
      <c r="Q1" s="668"/>
      <c r="R1" s="668"/>
      <c r="S1" s="668"/>
      <c r="T1" s="668"/>
      <c r="U1" s="668"/>
      <c r="V1" s="668"/>
      <c r="W1" s="668"/>
      <c r="X1" s="668"/>
      <c r="Y1" s="668"/>
      <c r="Z1" s="668"/>
      <c r="AA1" s="668"/>
      <c r="AB1" s="668"/>
      <c r="AC1" s="668"/>
      <c r="AD1" s="668"/>
      <c r="AE1" s="668"/>
      <c r="AF1" s="668"/>
      <c r="AG1" s="668"/>
      <c r="AH1" s="668"/>
      <c r="AI1" s="668"/>
      <c r="AJ1" s="668"/>
      <c r="AK1" s="668"/>
      <c r="AL1" s="668"/>
      <c r="AM1" s="669"/>
      <c r="AN1" s="71"/>
      <c r="AO1" s="71"/>
      <c r="AP1" s="643"/>
      <c r="AQ1" s="643"/>
      <c r="AR1" s="643"/>
      <c r="AS1" s="643"/>
      <c r="AT1" s="643"/>
      <c r="AU1" s="643"/>
      <c r="AV1" s="643"/>
      <c r="AW1" s="643"/>
      <c r="AX1" s="643"/>
      <c r="AY1" s="643"/>
      <c r="AZ1" s="643"/>
      <c r="BA1" s="643"/>
      <c r="BB1" s="643"/>
      <c r="BC1" s="643"/>
      <c r="BD1" s="643"/>
      <c r="BE1" s="643"/>
      <c r="BF1" s="643"/>
      <c r="BG1" s="643"/>
      <c r="BH1" s="643"/>
      <c r="BI1" s="643"/>
      <c r="BJ1" s="643"/>
      <c r="BK1" s="643"/>
      <c r="BL1" s="643"/>
      <c r="BM1" s="643"/>
      <c r="BN1" s="643"/>
      <c r="BO1" s="643"/>
      <c r="BP1" s="643"/>
      <c r="BQ1" s="643"/>
      <c r="BR1" s="643"/>
      <c r="BS1" s="643"/>
      <c r="BT1" s="643"/>
      <c r="BU1" s="643"/>
      <c r="BV1" s="643"/>
      <c r="BW1" s="643"/>
      <c r="BX1" s="643"/>
      <c r="BY1" s="643"/>
      <c r="BZ1" s="643"/>
      <c r="CA1" s="643"/>
    </row>
    <row r="2" spans="1:102" ht="6" customHeight="1" thickBot="1">
      <c r="A2" s="73"/>
      <c r="B2" s="670"/>
      <c r="C2" s="670"/>
      <c r="D2" s="670"/>
      <c r="E2" s="670"/>
      <c r="F2" s="670"/>
      <c r="G2" s="670"/>
      <c r="H2" s="670"/>
      <c r="I2" s="670"/>
      <c r="J2" s="670"/>
      <c r="K2" s="670"/>
      <c r="L2" s="670"/>
      <c r="M2" s="670"/>
      <c r="N2" s="670"/>
      <c r="O2" s="670"/>
      <c r="P2" s="74"/>
      <c r="Q2" s="74"/>
      <c r="R2" s="74"/>
      <c r="S2" s="74"/>
      <c r="T2" s="74"/>
      <c r="U2" s="74"/>
      <c r="V2" s="74"/>
      <c r="W2" s="74"/>
      <c r="X2" s="74"/>
      <c r="Y2" s="75"/>
      <c r="Z2" s="75"/>
      <c r="AM2" s="76"/>
      <c r="AN2" s="76"/>
      <c r="AO2" s="76"/>
    </row>
    <row r="3" spans="1:102" ht="16.25" customHeight="1" thickTop="1">
      <c r="B3" s="670"/>
      <c r="C3" s="670"/>
      <c r="D3" s="670"/>
      <c r="E3" s="670"/>
      <c r="F3" s="670"/>
      <c r="G3" s="670"/>
      <c r="H3" s="670"/>
      <c r="I3" s="670"/>
      <c r="J3" s="670"/>
      <c r="K3" s="670"/>
      <c r="L3" s="670"/>
      <c r="M3" s="670"/>
      <c r="N3" s="670"/>
      <c r="O3" s="670"/>
      <c r="P3" s="74"/>
      <c r="Q3" s="74"/>
      <c r="R3" s="74"/>
      <c r="S3" s="74"/>
      <c r="T3" s="74"/>
      <c r="U3" s="74"/>
      <c r="V3" s="74"/>
      <c r="W3" s="74"/>
      <c r="X3" s="74"/>
      <c r="Z3" s="422" t="s">
        <v>90</v>
      </c>
      <c r="AA3" s="423"/>
      <c r="AB3" s="423"/>
      <c r="AC3" s="423"/>
      <c r="AD3" s="423"/>
      <c r="AE3" s="423"/>
      <c r="AF3" s="423"/>
      <c r="AG3" s="423"/>
      <c r="AH3" s="423"/>
      <c r="AI3" s="423"/>
      <c r="AJ3" s="423"/>
      <c r="AK3" s="424"/>
      <c r="AL3" s="428"/>
      <c r="AM3" s="429"/>
      <c r="AN3" s="77"/>
      <c r="AO3" s="77"/>
      <c r="AP3" s="461" t="s">
        <v>93</v>
      </c>
      <c r="AQ3" s="462"/>
      <c r="AR3" s="462"/>
      <c r="AS3" s="462"/>
      <c r="AT3" s="462"/>
      <c r="AU3" s="462"/>
      <c r="AV3" s="462"/>
      <c r="AW3" s="462"/>
      <c r="AX3" s="462"/>
      <c r="AY3" s="462"/>
      <c r="AZ3" s="462"/>
      <c r="BA3" s="463"/>
      <c r="BB3" s="476" t="s">
        <v>94</v>
      </c>
      <c r="BC3" s="477"/>
      <c r="BD3" s="477"/>
      <c r="BE3" s="458">
        <f>宿泊者名簿!M31+宿泊者名簿!Q31</f>
        <v>0</v>
      </c>
      <c r="BF3" s="459"/>
      <c r="BG3" s="459"/>
      <c r="BH3" s="486" t="s">
        <v>95</v>
      </c>
      <c r="BI3" s="656" t="s">
        <v>96</v>
      </c>
      <c r="BJ3" s="657"/>
      <c r="BK3" s="657"/>
      <c r="BL3" s="658"/>
      <c r="BM3" s="653" t="s">
        <v>127</v>
      </c>
      <c r="BN3" s="654"/>
      <c r="BO3" s="654"/>
      <c r="BP3" s="654"/>
      <c r="BQ3" s="654"/>
      <c r="BR3" s="654"/>
      <c r="BS3" s="654"/>
      <c r="BT3" s="654"/>
      <c r="BU3" s="654"/>
      <c r="BV3" s="654"/>
      <c r="BW3" s="654"/>
      <c r="BX3" s="654"/>
      <c r="BY3" s="654"/>
      <c r="BZ3" s="654"/>
      <c r="CA3" s="655"/>
      <c r="CE3" s="456"/>
      <c r="CF3" s="456"/>
      <c r="CG3" s="456"/>
      <c r="CH3" s="456"/>
      <c r="CI3" s="456"/>
      <c r="CJ3" s="456"/>
      <c r="CK3" s="456"/>
      <c r="CL3" s="456"/>
      <c r="CM3" s="456"/>
      <c r="CN3" s="456"/>
      <c r="CO3" s="456"/>
      <c r="CP3" s="456"/>
      <c r="CQ3" s="456"/>
      <c r="CR3" s="456"/>
      <c r="CS3" s="456"/>
      <c r="CT3" s="456"/>
      <c r="CU3" s="456"/>
      <c r="CV3" s="456"/>
      <c r="CW3" s="456"/>
      <c r="CX3" s="456"/>
    </row>
    <row r="4" spans="1:102" ht="16.5" customHeight="1" thickBot="1">
      <c r="B4" s="645" t="s">
        <v>177</v>
      </c>
      <c r="C4" s="645"/>
      <c r="D4" s="645"/>
      <c r="E4" s="645"/>
      <c r="F4" s="645"/>
      <c r="G4" s="645"/>
      <c r="H4" s="645"/>
      <c r="I4" s="645"/>
      <c r="J4" s="645"/>
      <c r="K4" s="645"/>
      <c r="L4" s="645"/>
      <c r="M4" s="645"/>
      <c r="N4" s="645"/>
      <c r="O4" s="645"/>
      <c r="P4" s="645"/>
      <c r="Q4" s="645"/>
      <c r="R4" s="645"/>
      <c r="S4" s="645"/>
      <c r="T4" s="645"/>
      <c r="U4" s="645"/>
      <c r="V4" s="645"/>
      <c r="W4" s="645"/>
      <c r="X4" s="645"/>
      <c r="Y4" s="645"/>
      <c r="Z4" s="425"/>
      <c r="AA4" s="426"/>
      <c r="AB4" s="426"/>
      <c r="AC4" s="426"/>
      <c r="AD4" s="426"/>
      <c r="AE4" s="426"/>
      <c r="AF4" s="426"/>
      <c r="AG4" s="426"/>
      <c r="AH4" s="426"/>
      <c r="AI4" s="426"/>
      <c r="AJ4" s="426"/>
      <c r="AK4" s="427"/>
      <c r="AL4" s="430"/>
      <c r="AM4" s="431"/>
      <c r="AP4" s="464"/>
      <c r="AQ4" s="465"/>
      <c r="AR4" s="465"/>
      <c r="AS4" s="465"/>
      <c r="AT4" s="465"/>
      <c r="AU4" s="465"/>
      <c r="AV4" s="465"/>
      <c r="AW4" s="465"/>
      <c r="AX4" s="465"/>
      <c r="AY4" s="465"/>
      <c r="AZ4" s="465"/>
      <c r="BA4" s="466"/>
      <c r="BB4" s="478"/>
      <c r="BC4" s="479"/>
      <c r="BD4" s="479"/>
      <c r="BE4" s="460"/>
      <c r="BF4" s="403"/>
      <c r="BG4" s="403"/>
      <c r="BH4" s="487"/>
      <c r="BI4" s="659">
        <f>SUM(BE3:BG8)</f>
        <v>0</v>
      </c>
      <c r="BJ4" s="660"/>
      <c r="BK4" s="660"/>
      <c r="BL4" s="664" t="s">
        <v>95</v>
      </c>
      <c r="BM4" s="490">
        <f>宿泊者名簿!D27</f>
        <v>0</v>
      </c>
      <c r="BN4" s="491"/>
      <c r="BO4" s="491"/>
      <c r="BP4" s="491"/>
      <c r="BQ4" s="491"/>
      <c r="BR4" s="491"/>
      <c r="BS4" s="491"/>
      <c r="BT4" s="491"/>
      <c r="BU4" s="491"/>
      <c r="BV4" s="491"/>
      <c r="BW4" s="491"/>
      <c r="BX4" s="491"/>
      <c r="BY4" s="491"/>
      <c r="BZ4" s="491"/>
      <c r="CA4" s="492"/>
      <c r="CE4" s="456"/>
      <c r="CF4" s="456"/>
      <c r="CG4" s="456"/>
      <c r="CH4" s="456"/>
      <c r="CI4" s="456"/>
      <c r="CJ4" s="456"/>
      <c r="CK4" s="456"/>
      <c r="CL4" s="456"/>
      <c r="CM4" s="456"/>
      <c r="CN4" s="456"/>
      <c r="CO4" s="456"/>
      <c r="CP4" s="456"/>
      <c r="CQ4" s="456"/>
      <c r="CR4" s="456"/>
      <c r="CS4" s="456"/>
      <c r="CT4" s="456"/>
      <c r="CU4" s="456"/>
      <c r="CV4" s="456"/>
      <c r="CW4" s="456"/>
      <c r="CX4" s="456"/>
    </row>
    <row r="5" spans="1:102" ht="21" customHeight="1" thickTop="1" thickBot="1">
      <c r="B5" s="645"/>
      <c r="C5" s="645"/>
      <c r="D5" s="645"/>
      <c r="E5" s="645"/>
      <c r="F5" s="645"/>
      <c r="G5" s="645"/>
      <c r="H5" s="645"/>
      <c r="I5" s="645"/>
      <c r="J5" s="645"/>
      <c r="K5" s="645"/>
      <c r="L5" s="645"/>
      <c r="M5" s="645"/>
      <c r="N5" s="645"/>
      <c r="O5" s="645"/>
      <c r="P5" s="645"/>
      <c r="Q5" s="645"/>
      <c r="R5" s="645"/>
      <c r="S5" s="645"/>
      <c r="T5" s="645"/>
      <c r="U5" s="645"/>
      <c r="V5" s="645"/>
      <c r="W5" s="645"/>
      <c r="X5" s="645"/>
      <c r="Y5" s="645"/>
      <c r="Z5" s="644" t="s">
        <v>146</v>
      </c>
      <c r="AA5" s="644"/>
      <c r="AB5" s="644"/>
      <c r="AC5" s="644"/>
      <c r="AD5" s="644"/>
      <c r="AE5" s="644"/>
      <c r="AF5" s="644"/>
      <c r="AG5" s="644"/>
      <c r="AH5" s="644"/>
      <c r="AI5" s="644"/>
      <c r="AJ5" s="644"/>
      <c r="AK5" s="644"/>
      <c r="AL5" s="644"/>
      <c r="AM5" s="644"/>
      <c r="AP5" s="467">
        <f>宿泊者名簿!A24</f>
        <v>0</v>
      </c>
      <c r="AQ5" s="468"/>
      <c r="AR5" s="468"/>
      <c r="AS5" s="468"/>
      <c r="AT5" s="468"/>
      <c r="AU5" s="468"/>
      <c r="AV5" s="468"/>
      <c r="AW5" s="468"/>
      <c r="AX5" s="468"/>
      <c r="AY5" s="468"/>
      <c r="AZ5" s="468"/>
      <c r="BA5" s="469"/>
      <c r="BB5" s="480" t="s">
        <v>97</v>
      </c>
      <c r="BC5" s="481"/>
      <c r="BD5" s="481"/>
      <c r="BE5" s="458">
        <f>宿泊者名簿!I32</f>
        <v>0</v>
      </c>
      <c r="BF5" s="459"/>
      <c r="BG5" s="459"/>
      <c r="BH5" s="488" t="s">
        <v>95</v>
      </c>
      <c r="BI5" s="661"/>
      <c r="BJ5" s="583"/>
      <c r="BK5" s="583"/>
      <c r="BL5" s="665"/>
      <c r="BM5" s="493"/>
      <c r="BN5" s="494"/>
      <c r="BO5" s="494"/>
      <c r="BP5" s="494"/>
      <c r="BQ5" s="494"/>
      <c r="BR5" s="494"/>
      <c r="BS5" s="494"/>
      <c r="BT5" s="494"/>
      <c r="BU5" s="494"/>
      <c r="BV5" s="494"/>
      <c r="BW5" s="494"/>
      <c r="BX5" s="494"/>
      <c r="BY5" s="494"/>
      <c r="BZ5" s="494"/>
      <c r="CA5" s="495"/>
      <c r="CE5" s="456"/>
      <c r="CF5" s="456"/>
      <c r="CG5" s="456"/>
      <c r="CH5" s="456"/>
      <c r="CI5" s="456"/>
      <c r="CJ5" s="456"/>
      <c r="CK5" s="456"/>
      <c r="CL5" s="456"/>
      <c r="CM5" s="456"/>
      <c r="CN5" s="456"/>
      <c r="CO5" s="456"/>
      <c r="CP5" s="456"/>
      <c r="CQ5" s="456"/>
      <c r="CR5" s="456"/>
      <c r="CS5" s="456"/>
      <c r="CT5" s="456"/>
      <c r="CU5" s="456"/>
      <c r="CV5" s="456"/>
      <c r="CW5" s="456"/>
      <c r="CX5" s="456"/>
    </row>
    <row r="6" spans="1:102" ht="18" customHeight="1" thickTop="1">
      <c r="B6" s="645"/>
      <c r="C6" s="645"/>
      <c r="D6" s="645"/>
      <c r="E6" s="645"/>
      <c r="F6" s="645"/>
      <c r="G6" s="645"/>
      <c r="H6" s="645"/>
      <c r="I6" s="645"/>
      <c r="J6" s="645"/>
      <c r="K6" s="645"/>
      <c r="L6" s="645"/>
      <c r="M6" s="645"/>
      <c r="N6" s="645"/>
      <c r="O6" s="645"/>
      <c r="P6" s="645"/>
      <c r="Q6" s="645"/>
      <c r="R6" s="645"/>
      <c r="S6" s="645"/>
      <c r="T6" s="645"/>
      <c r="U6" s="645"/>
      <c r="V6" s="645"/>
      <c r="W6" s="645"/>
      <c r="X6" s="645"/>
      <c r="Y6" s="645"/>
      <c r="Z6" s="432" t="s">
        <v>91</v>
      </c>
      <c r="AA6" s="433"/>
      <c r="AB6" s="433"/>
      <c r="AC6" s="433"/>
      <c r="AD6" s="433"/>
      <c r="AE6" s="433"/>
      <c r="AF6" s="433"/>
      <c r="AG6" s="433"/>
      <c r="AH6" s="433"/>
      <c r="AI6" s="433"/>
      <c r="AJ6" s="433"/>
      <c r="AK6" s="433"/>
      <c r="AL6" s="433"/>
      <c r="AM6" s="434"/>
      <c r="AN6" s="78"/>
      <c r="AO6" s="78"/>
      <c r="AP6" s="470"/>
      <c r="AQ6" s="471"/>
      <c r="AR6" s="471"/>
      <c r="AS6" s="471"/>
      <c r="AT6" s="471"/>
      <c r="AU6" s="471"/>
      <c r="AV6" s="471"/>
      <c r="AW6" s="471"/>
      <c r="AX6" s="471"/>
      <c r="AY6" s="471"/>
      <c r="AZ6" s="471"/>
      <c r="BA6" s="472"/>
      <c r="BB6" s="482"/>
      <c r="BC6" s="483"/>
      <c r="BD6" s="483"/>
      <c r="BE6" s="460"/>
      <c r="BF6" s="403"/>
      <c r="BG6" s="403"/>
      <c r="BH6" s="489"/>
      <c r="BI6" s="661"/>
      <c r="BJ6" s="583"/>
      <c r="BK6" s="583"/>
      <c r="BL6" s="665"/>
      <c r="BM6" s="493"/>
      <c r="BN6" s="494"/>
      <c r="BO6" s="494"/>
      <c r="BP6" s="494"/>
      <c r="BQ6" s="494"/>
      <c r="BR6" s="494"/>
      <c r="BS6" s="494"/>
      <c r="BT6" s="494"/>
      <c r="BU6" s="494"/>
      <c r="BV6" s="494"/>
      <c r="BW6" s="494"/>
      <c r="BX6" s="494"/>
      <c r="BY6" s="494"/>
      <c r="BZ6" s="494"/>
      <c r="CA6" s="495"/>
      <c r="CE6" s="457"/>
      <c r="CF6" s="457"/>
      <c r="CG6" s="457"/>
      <c r="CH6" s="457"/>
      <c r="CI6" s="457"/>
      <c r="CJ6" s="457"/>
      <c r="CK6" s="457"/>
      <c r="CL6" s="457"/>
      <c r="CM6" s="457"/>
      <c r="CN6" s="457"/>
      <c r="CO6" s="457"/>
      <c r="CP6" s="457"/>
      <c r="CQ6" s="457"/>
      <c r="CR6" s="457"/>
      <c r="CS6" s="457"/>
      <c r="CT6" s="457"/>
      <c r="CU6" s="457"/>
      <c r="CV6" s="457"/>
      <c r="CW6" s="457"/>
      <c r="CX6" s="457"/>
    </row>
    <row r="7" spans="1:102" ht="26.5" customHeight="1">
      <c r="B7" s="645"/>
      <c r="C7" s="645"/>
      <c r="D7" s="645"/>
      <c r="E7" s="645"/>
      <c r="F7" s="645"/>
      <c r="G7" s="645"/>
      <c r="H7" s="645"/>
      <c r="I7" s="645"/>
      <c r="J7" s="645"/>
      <c r="K7" s="645"/>
      <c r="L7" s="645"/>
      <c r="M7" s="645"/>
      <c r="N7" s="645"/>
      <c r="O7" s="645"/>
      <c r="P7" s="645"/>
      <c r="Q7" s="645"/>
      <c r="R7" s="645"/>
      <c r="S7" s="645"/>
      <c r="T7" s="645"/>
      <c r="U7" s="645"/>
      <c r="V7" s="645"/>
      <c r="W7" s="645"/>
      <c r="X7" s="645"/>
      <c r="Y7" s="645"/>
      <c r="Z7" s="435" t="s">
        <v>92</v>
      </c>
      <c r="AA7" s="436"/>
      <c r="AB7" s="436"/>
      <c r="AC7" s="436"/>
      <c r="AD7" s="436"/>
      <c r="AE7" s="436"/>
      <c r="AF7" s="436"/>
      <c r="AG7" s="436"/>
      <c r="AH7" s="436"/>
      <c r="AI7" s="436"/>
      <c r="AJ7" s="436"/>
      <c r="AK7" s="436"/>
      <c r="AL7" s="436"/>
      <c r="AM7" s="437"/>
      <c r="AN7" s="77"/>
      <c r="AO7" s="77"/>
      <c r="AP7" s="470"/>
      <c r="AQ7" s="471"/>
      <c r="AR7" s="471"/>
      <c r="AS7" s="471"/>
      <c r="AT7" s="471"/>
      <c r="AU7" s="471"/>
      <c r="AV7" s="471"/>
      <c r="AW7" s="471"/>
      <c r="AX7" s="471"/>
      <c r="AY7" s="471"/>
      <c r="AZ7" s="471"/>
      <c r="BA7" s="472"/>
      <c r="BB7" s="480" t="s">
        <v>98</v>
      </c>
      <c r="BC7" s="481"/>
      <c r="BD7" s="481"/>
      <c r="BE7" s="458">
        <f>宿泊者名簿!I31+宿泊者名簿!M32</f>
        <v>0</v>
      </c>
      <c r="BF7" s="459"/>
      <c r="BG7" s="459"/>
      <c r="BH7" s="488" t="s">
        <v>95</v>
      </c>
      <c r="BI7" s="661"/>
      <c r="BJ7" s="583"/>
      <c r="BK7" s="583"/>
      <c r="BL7" s="665"/>
      <c r="BM7" s="496" t="s">
        <v>176</v>
      </c>
      <c r="BN7" s="497"/>
      <c r="BO7" s="498" t="str">
        <f>宿泊者名簿!I25</f>
        <v>0</v>
      </c>
      <c r="BP7" s="498"/>
      <c r="BQ7" s="498"/>
      <c r="BR7" s="498"/>
      <c r="BS7" s="498"/>
      <c r="BT7" s="498"/>
      <c r="BU7" s="498"/>
      <c r="BV7" s="498"/>
      <c r="BW7" s="498"/>
      <c r="BX7" s="498"/>
      <c r="BY7" s="498"/>
      <c r="BZ7" s="498"/>
      <c r="CA7" s="499"/>
      <c r="CE7" s="457"/>
      <c r="CF7" s="457"/>
      <c r="CG7" s="457"/>
      <c r="CH7" s="457"/>
      <c r="CI7" s="457"/>
      <c r="CJ7" s="457"/>
      <c r="CK7" s="457"/>
      <c r="CL7" s="457"/>
      <c r="CM7" s="457"/>
      <c r="CN7" s="457"/>
      <c r="CO7" s="457"/>
      <c r="CP7" s="457"/>
      <c r="CQ7" s="457"/>
      <c r="CR7" s="457"/>
      <c r="CS7" s="457"/>
      <c r="CT7" s="457"/>
      <c r="CU7" s="457"/>
      <c r="CV7" s="457"/>
      <c r="CW7" s="457"/>
      <c r="CX7" s="457"/>
    </row>
    <row r="8" spans="1:102" ht="26.5" customHeight="1" thickBot="1">
      <c r="B8" s="645"/>
      <c r="C8" s="645"/>
      <c r="D8" s="645"/>
      <c r="E8" s="645"/>
      <c r="F8" s="645"/>
      <c r="G8" s="645"/>
      <c r="H8" s="645"/>
      <c r="I8" s="645"/>
      <c r="J8" s="645"/>
      <c r="K8" s="645"/>
      <c r="L8" s="645"/>
      <c r="M8" s="645"/>
      <c r="N8" s="645"/>
      <c r="O8" s="645"/>
      <c r="P8" s="645"/>
      <c r="Q8" s="645"/>
      <c r="R8" s="645"/>
      <c r="S8" s="645"/>
      <c r="T8" s="645"/>
      <c r="U8" s="645"/>
      <c r="V8" s="645"/>
      <c r="W8" s="645"/>
      <c r="X8" s="645"/>
      <c r="Y8" s="645"/>
      <c r="Z8" s="438" t="s">
        <v>144</v>
      </c>
      <c r="AA8" s="439"/>
      <c r="AB8" s="439"/>
      <c r="AC8" s="439"/>
      <c r="AD8" s="439"/>
      <c r="AE8" s="439"/>
      <c r="AF8" s="439"/>
      <c r="AG8" s="439"/>
      <c r="AH8" s="439"/>
      <c r="AI8" s="439"/>
      <c r="AJ8" s="439"/>
      <c r="AK8" s="439"/>
      <c r="AL8" s="439"/>
      <c r="AM8" s="440"/>
      <c r="AN8" s="77"/>
      <c r="AO8" s="77"/>
      <c r="AP8" s="473"/>
      <c r="AQ8" s="474"/>
      <c r="AR8" s="474"/>
      <c r="AS8" s="474"/>
      <c r="AT8" s="474"/>
      <c r="AU8" s="474"/>
      <c r="AV8" s="474"/>
      <c r="AW8" s="474"/>
      <c r="AX8" s="474"/>
      <c r="AY8" s="474"/>
      <c r="AZ8" s="474"/>
      <c r="BA8" s="475"/>
      <c r="BB8" s="484"/>
      <c r="BC8" s="485"/>
      <c r="BD8" s="485"/>
      <c r="BE8" s="460"/>
      <c r="BF8" s="403"/>
      <c r="BG8" s="403"/>
      <c r="BH8" s="489"/>
      <c r="BI8" s="662"/>
      <c r="BJ8" s="663"/>
      <c r="BK8" s="663"/>
      <c r="BL8" s="666"/>
      <c r="BM8" s="496" t="s">
        <v>145</v>
      </c>
      <c r="BN8" s="497"/>
      <c r="BO8" s="498">
        <f>宿泊者名簿!I26</f>
        <v>0</v>
      </c>
      <c r="BP8" s="498"/>
      <c r="BQ8" s="498"/>
      <c r="BR8" s="498"/>
      <c r="BS8" s="498"/>
      <c r="BT8" s="498"/>
      <c r="BU8" s="498"/>
      <c r="BV8" s="498"/>
      <c r="BW8" s="498"/>
      <c r="BX8" s="498"/>
      <c r="BY8" s="498"/>
      <c r="BZ8" s="498"/>
      <c r="CA8" s="499"/>
      <c r="CE8" s="457"/>
      <c r="CF8" s="457"/>
      <c r="CG8" s="457"/>
      <c r="CH8" s="457"/>
      <c r="CI8" s="457"/>
      <c r="CJ8" s="457"/>
      <c r="CK8" s="457"/>
      <c r="CL8" s="457"/>
      <c r="CM8" s="457"/>
      <c r="CN8" s="457"/>
      <c r="CO8" s="457"/>
      <c r="CP8" s="457"/>
      <c r="CQ8" s="457"/>
      <c r="CR8" s="457"/>
      <c r="CS8" s="457"/>
      <c r="CT8" s="457"/>
      <c r="CU8" s="457"/>
      <c r="CV8" s="457"/>
      <c r="CW8" s="457"/>
      <c r="CX8" s="457"/>
    </row>
    <row r="9" spans="1:102" ht="7.5" customHeight="1" thickTop="1" thickBot="1">
      <c r="CE9" s="457"/>
      <c r="CF9" s="457"/>
      <c r="CG9" s="457"/>
      <c r="CH9" s="457"/>
      <c r="CI9" s="457"/>
      <c r="CJ9" s="457"/>
      <c r="CK9" s="457"/>
      <c r="CL9" s="457"/>
      <c r="CM9" s="457"/>
      <c r="CN9" s="457"/>
      <c r="CO9" s="457"/>
      <c r="CP9" s="457"/>
      <c r="CQ9" s="457"/>
      <c r="CR9" s="457"/>
      <c r="CS9" s="457"/>
      <c r="CT9" s="457"/>
      <c r="CU9" s="457"/>
      <c r="CV9" s="457"/>
      <c r="CW9" s="457"/>
      <c r="CX9" s="457"/>
    </row>
    <row r="10" spans="1:102" ht="10.4" customHeight="1">
      <c r="B10" s="552" t="s">
        <v>129</v>
      </c>
      <c r="C10" s="553"/>
      <c r="D10" s="553"/>
      <c r="E10" s="553"/>
      <c r="F10" s="553"/>
      <c r="G10" s="553"/>
      <c r="H10" s="553"/>
      <c r="I10" s="554"/>
      <c r="J10" s="441" t="s">
        <v>148</v>
      </c>
      <c r="K10" s="442"/>
      <c r="L10" s="442"/>
      <c r="M10" s="442"/>
      <c r="N10" s="442"/>
      <c r="O10" s="443"/>
      <c r="P10" s="447"/>
      <c r="Q10" s="448"/>
      <c r="R10" s="448"/>
      <c r="S10" s="448"/>
      <c r="T10" s="448"/>
      <c r="U10" s="449"/>
      <c r="V10" s="447"/>
      <c r="W10" s="448"/>
      <c r="X10" s="448"/>
      <c r="Y10" s="448"/>
      <c r="Z10" s="448"/>
      <c r="AA10" s="449"/>
      <c r="AB10" s="447"/>
      <c r="AC10" s="448"/>
      <c r="AD10" s="448"/>
      <c r="AE10" s="448"/>
      <c r="AF10" s="448"/>
      <c r="AG10" s="449"/>
      <c r="AH10" s="447"/>
      <c r="AI10" s="448"/>
      <c r="AJ10" s="448"/>
      <c r="AK10" s="448"/>
      <c r="AL10" s="448"/>
      <c r="AM10" s="449"/>
      <c r="AP10" s="552" t="s">
        <v>129</v>
      </c>
      <c r="AQ10" s="553"/>
      <c r="AR10" s="553"/>
      <c r="AS10" s="553"/>
      <c r="AT10" s="553"/>
      <c r="AU10" s="553"/>
      <c r="AV10" s="553"/>
      <c r="AW10" s="554"/>
      <c r="AX10" s="623" t="str">
        <f>J10</f>
        <v>初日</v>
      </c>
      <c r="AY10" s="411"/>
      <c r="AZ10" s="411"/>
      <c r="BA10" s="411"/>
      <c r="BB10" s="411"/>
      <c r="BC10" s="412"/>
      <c r="BD10" s="623">
        <f>P10</f>
        <v>0</v>
      </c>
      <c r="BE10" s="411"/>
      <c r="BF10" s="411"/>
      <c r="BG10" s="411"/>
      <c r="BH10" s="411"/>
      <c r="BI10" s="412"/>
      <c r="BJ10" s="623">
        <f>V10</f>
        <v>0</v>
      </c>
      <c r="BK10" s="411"/>
      <c r="BL10" s="411"/>
      <c r="BM10" s="411"/>
      <c r="BN10" s="411"/>
      <c r="BO10" s="412"/>
      <c r="BP10" s="623">
        <f>AB10</f>
        <v>0</v>
      </c>
      <c r="BQ10" s="411"/>
      <c r="BR10" s="411"/>
      <c r="BS10" s="411"/>
      <c r="BT10" s="411"/>
      <c r="BU10" s="412"/>
      <c r="BV10" s="623">
        <f>AH10</f>
        <v>0</v>
      </c>
      <c r="BW10" s="411"/>
      <c r="BX10" s="411"/>
      <c r="BY10" s="411"/>
      <c r="BZ10" s="411"/>
      <c r="CA10" s="412"/>
    </row>
    <row r="11" spans="1:102" ht="10.4" customHeight="1">
      <c r="B11" s="555"/>
      <c r="C11" s="556"/>
      <c r="D11" s="556"/>
      <c r="E11" s="556"/>
      <c r="F11" s="556"/>
      <c r="G11" s="556"/>
      <c r="H11" s="556"/>
      <c r="I11" s="557"/>
      <c r="J11" s="444"/>
      <c r="K11" s="445"/>
      <c r="L11" s="445"/>
      <c r="M11" s="445"/>
      <c r="N11" s="445"/>
      <c r="O11" s="446"/>
      <c r="P11" s="450"/>
      <c r="Q11" s="451"/>
      <c r="R11" s="451"/>
      <c r="S11" s="451"/>
      <c r="T11" s="451"/>
      <c r="U11" s="452"/>
      <c r="V11" s="450"/>
      <c r="W11" s="451"/>
      <c r="X11" s="451"/>
      <c r="Y11" s="451"/>
      <c r="Z11" s="451"/>
      <c r="AA11" s="452"/>
      <c r="AB11" s="450"/>
      <c r="AC11" s="451"/>
      <c r="AD11" s="451"/>
      <c r="AE11" s="451"/>
      <c r="AF11" s="451"/>
      <c r="AG11" s="452"/>
      <c r="AH11" s="450"/>
      <c r="AI11" s="451"/>
      <c r="AJ11" s="451"/>
      <c r="AK11" s="451"/>
      <c r="AL11" s="451"/>
      <c r="AM11" s="452"/>
      <c r="AP11" s="555"/>
      <c r="AQ11" s="556"/>
      <c r="AR11" s="556"/>
      <c r="AS11" s="556"/>
      <c r="AT11" s="556"/>
      <c r="AU11" s="556"/>
      <c r="AV11" s="556"/>
      <c r="AW11" s="557"/>
      <c r="AX11" s="567"/>
      <c r="AY11" s="562"/>
      <c r="AZ11" s="562"/>
      <c r="BA11" s="562"/>
      <c r="BB11" s="562"/>
      <c r="BC11" s="563"/>
      <c r="BD11" s="567"/>
      <c r="BE11" s="562"/>
      <c r="BF11" s="562"/>
      <c r="BG11" s="562"/>
      <c r="BH11" s="562"/>
      <c r="BI11" s="563"/>
      <c r="BJ11" s="567"/>
      <c r="BK11" s="562"/>
      <c r="BL11" s="562"/>
      <c r="BM11" s="562"/>
      <c r="BN11" s="562"/>
      <c r="BO11" s="563"/>
      <c r="BP11" s="567"/>
      <c r="BQ11" s="562"/>
      <c r="BR11" s="562"/>
      <c r="BS11" s="562"/>
      <c r="BT11" s="562"/>
      <c r="BU11" s="563"/>
      <c r="BV11" s="567"/>
      <c r="BW11" s="562"/>
      <c r="BX11" s="562"/>
      <c r="BY11" s="562"/>
      <c r="BZ11" s="562"/>
      <c r="CA11" s="563"/>
    </row>
    <row r="12" spans="1:102" ht="10.4" customHeight="1">
      <c r="B12" s="555" t="s">
        <v>99</v>
      </c>
      <c r="C12" s="556"/>
      <c r="D12" s="556"/>
      <c r="E12" s="556"/>
      <c r="F12" s="556"/>
      <c r="G12" s="556"/>
      <c r="H12" s="556"/>
      <c r="I12" s="557"/>
      <c r="J12" s="450"/>
      <c r="K12" s="451"/>
      <c r="L12" s="445" t="s">
        <v>100</v>
      </c>
      <c r="M12" s="451"/>
      <c r="N12" s="451"/>
      <c r="O12" s="452"/>
      <c r="P12" s="450"/>
      <c r="Q12" s="451"/>
      <c r="R12" s="445" t="s">
        <v>100</v>
      </c>
      <c r="S12" s="451"/>
      <c r="T12" s="451"/>
      <c r="U12" s="452"/>
      <c r="V12" s="450"/>
      <c r="W12" s="451"/>
      <c r="X12" s="445" t="s">
        <v>100</v>
      </c>
      <c r="Y12" s="451"/>
      <c r="Z12" s="451"/>
      <c r="AA12" s="452"/>
      <c r="AB12" s="450"/>
      <c r="AC12" s="451"/>
      <c r="AD12" s="445" t="s">
        <v>100</v>
      </c>
      <c r="AE12" s="451"/>
      <c r="AF12" s="451"/>
      <c r="AG12" s="452"/>
      <c r="AH12" s="450"/>
      <c r="AI12" s="451"/>
      <c r="AJ12" s="445" t="s">
        <v>100</v>
      </c>
      <c r="AK12" s="451"/>
      <c r="AL12" s="451"/>
      <c r="AM12" s="452"/>
      <c r="AP12" s="555" t="s">
        <v>99</v>
      </c>
      <c r="AQ12" s="556"/>
      <c r="AR12" s="556"/>
      <c r="AS12" s="556"/>
      <c r="AT12" s="556"/>
      <c r="AU12" s="556"/>
      <c r="AV12" s="556"/>
      <c r="AW12" s="557"/>
      <c r="AX12" s="567">
        <f>J12</f>
        <v>0</v>
      </c>
      <c r="AY12" s="562"/>
      <c r="AZ12" s="562" t="s">
        <v>100</v>
      </c>
      <c r="BA12" s="562">
        <f>M12</f>
        <v>0</v>
      </c>
      <c r="BB12" s="562"/>
      <c r="BC12" s="563"/>
      <c r="BD12" s="567">
        <f>P12</f>
        <v>0</v>
      </c>
      <c r="BE12" s="562"/>
      <c r="BF12" s="562" t="s">
        <v>100</v>
      </c>
      <c r="BG12" s="562">
        <f>S12</f>
        <v>0</v>
      </c>
      <c r="BH12" s="562"/>
      <c r="BI12" s="563"/>
      <c r="BJ12" s="567">
        <f>V12</f>
        <v>0</v>
      </c>
      <c r="BK12" s="562"/>
      <c r="BL12" s="562" t="s">
        <v>100</v>
      </c>
      <c r="BM12" s="562">
        <f>Y12</f>
        <v>0</v>
      </c>
      <c r="BN12" s="562"/>
      <c r="BO12" s="563"/>
      <c r="BP12" s="567">
        <f>AB12</f>
        <v>0</v>
      </c>
      <c r="BQ12" s="562"/>
      <c r="BR12" s="562" t="s">
        <v>100</v>
      </c>
      <c r="BS12" s="562">
        <f>AE12</f>
        <v>0</v>
      </c>
      <c r="BT12" s="562"/>
      <c r="BU12" s="563"/>
      <c r="BV12" s="567">
        <f>AH12</f>
        <v>0</v>
      </c>
      <c r="BW12" s="562"/>
      <c r="BX12" s="562" t="s">
        <v>100</v>
      </c>
      <c r="BY12" s="562">
        <f>AK12</f>
        <v>0</v>
      </c>
      <c r="BZ12" s="562"/>
      <c r="CA12" s="563"/>
    </row>
    <row r="13" spans="1:102" ht="10.4" customHeight="1" thickBot="1">
      <c r="B13" s="564"/>
      <c r="C13" s="565"/>
      <c r="D13" s="565"/>
      <c r="E13" s="565"/>
      <c r="F13" s="565"/>
      <c r="G13" s="565"/>
      <c r="H13" s="565"/>
      <c r="I13" s="566"/>
      <c r="J13" s="619"/>
      <c r="K13" s="617"/>
      <c r="L13" s="616"/>
      <c r="M13" s="617"/>
      <c r="N13" s="617"/>
      <c r="O13" s="618"/>
      <c r="P13" s="619"/>
      <c r="Q13" s="617"/>
      <c r="R13" s="616"/>
      <c r="S13" s="617"/>
      <c r="T13" s="617"/>
      <c r="U13" s="618"/>
      <c r="V13" s="619"/>
      <c r="W13" s="617"/>
      <c r="X13" s="616"/>
      <c r="Y13" s="617"/>
      <c r="Z13" s="617"/>
      <c r="AA13" s="618"/>
      <c r="AB13" s="619"/>
      <c r="AC13" s="617"/>
      <c r="AD13" s="616"/>
      <c r="AE13" s="617"/>
      <c r="AF13" s="617"/>
      <c r="AG13" s="618"/>
      <c r="AH13" s="619"/>
      <c r="AI13" s="617"/>
      <c r="AJ13" s="616"/>
      <c r="AK13" s="617"/>
      <c r="AL13" s="617"/>
      <c r="AM13" s="618"/>
      <c r="AP13" s="564"/>
      <c r="AQ13" s="565"/>
      <c r="AR13" s="565"/>
      <c r="AS13" s="565"/>
      <c r="AT13" s="565"/>
      <c r="AU13" s="565"/>
      <c r="AV13" s="565"/>
      <c r="AW13" s="566"/>
      <c r="AX13" s="568"/>
      <c r="AY13" s="537"/>
      <c r="AZ13" s="537"/>
      <c r="BA13" s="537"/>
      <c r="BB13" s="537"/>
      <c r="BC13" s="538"/>
      <c r="BD13" s="568"/>
      <c r="BE13" s="537"/>
      <c r="BF13" s="537"/>
      <c r="BG13" s="537"/>
      <c r="BH13" s="537"/>
      <c r="BI13" s="538"/>
      <c r="BJ13" s="568"/>
      <c r="BK13" s="537"/>
      <c r="BL13" s="537"/>
      <c r="BM13" s="537"/>
      <c r="BN13" s="537"/>
      <c r="BO13" s="538"/>
      <c r="BP13" s="568"/>
      <c r="BQ13" s="537"/>
      <c r="BR13" s="537"/>
      <c r="BS13" s="537"/>
      <c r="BT13" s="537"/>
      <c r="BU13" s="538"/>
      <c r="BV13" s="568"/>
      <c r="BW13" s="537"/>
      <c r="BX13" s="537"/>
      <c r="BY13" s="537"/>
      <c r="BZ13" s="537"/>
      <c r="CA13" s="538"/>
    </row>
    <row r="14" spans="1:102" ht="23" customHeight="1">
      <c r="B14" s="606" t="s">
        <v>101</v>
      </c>
      <c r="C14" s="609" t="s">
        <v>102</v>
      </c>
      <c r="D14" s="610"/>
      <c r="E14" s="610"/>
      <c r="F14" s="610"/>
      <c r="G14" s="610"/>
      <c r="H14" s="610"/>
      <c r="I14" s="611"/>
      <c r="J14" s="612"/>
      <c r="K14" s="613"/>
      <c r="L14" s="613"/>
      <c r="M14" s="613"/>
      <c r="N14" s="614"/>
      <c r="O14" s="615"/>
      <c r="P14" s="405"/>
      <c r="Q14" s="406"/>
      <c r="R14" s="406"/>
      <c r="S14" s="406"/>
      <c r="T14" s="614" t="s">
        <v>103</v>
      </c>
      <c r="U14" s="615"/>
      <c r="V14" s="405"/>
      <c r="W14" s="406"/>
      <c r="X14" s="406"/>
      <c r="Y14" s="406"/>
      <c r="Z14" s="614" t="s">
        <v>103</v>
      </c>
      <c r="AA14" s="615"/>
      <c r="AB14" s="405"/>
      <c r="AC14" s="406"/>
      <c r="AD14" s="406"/>
      <c r="AE14" s="406"/>
      <c r="AF14" s="614" t="s">
        <v>103</v>
      </c>
      <c r="AG14" s="615"/>
      <c r="AH14" s="405"/>
      <c r="AI14" s="406"/>
      <c r="AJ14" s="406"/>
      <c r="AK14" s="406"/>
      <c r="AL14" s="614" t="s">
        <v>103</v>
      </c>
      <c r="AM14" s="615"/>
      <c r="AP14" s="684" t="s">
        <v>190</v>
      </c>
      <c r="AQ14" s="646" t="s">
        <v>113</v>
      </c>
      <c r="AR14" s="647"/>
      <c r="AS14" s="573" t="s">
        <v>182</v>
      </c>
      <c r="AT14" s="576" t="s">
        <v>114</v>
      </c>
      <c r="AU14" s="577"/>
      <c r="AV14" s="577"/>
      <c r="AW14" s="578"/>
      <c r="AX14" s="405"/>
      <c r="AY14" s="406"/>
      <c r="AZ14" s="500" t="s">
        <v>115</v>
      </c>
      <c r="BA14" s="410" t="s">
        <v>109</v>
      </c>
      <c r="BB14" s="411"/>
      <c r="BC14" s="412"/>
      <c r="BD14" s="405"/>
      <c r="BE14" s="406"/>
      <c r="BF14" s="500" t="s">
        <v>115</v>
      </c>
      <c r="BG14" s="410" t="s">
        <v>109</v>
      </c>
      <c r="BH14" s="411"/>
      <c r="BI14" s="412"/>
      <c r="BJ14" s="405"/>
      <c r="BK14" s="406"/>
      <c r="BL14" s="500" t="s">
        <v>115</v>
      </c>
      <c r="BM14" s="410" t="s">
        <v>109</v>
      </c>
      <c r="BN14" s="411"/>
      <c r="BO14" s="412"/>
      <c r="BP14" s="405"/>
      <c r="BQ14" s="406"/>
      <c r="BR14" s="500" t="s">
        <v>115</v>
      </c>
      <c r="BS14" s="410" t="s">
        <v>109</v>
      </c>
      <c r="BT14" s="411"/>
      <c r="BU14" s="412"/>
      <c r="BV14" s="405"/>
      <c r="BW14" s="406"/>
      <c r="BX14" s="500" t="s">
        <v>115</v>
      </c>
      <c r="BY14" s="410" t="s">
        <v>109</v>
      </c>
      <c r="BZ14" s="411"/>
      <c r="CA14" s="412"/>
    </row>
    <row r="15" spans="1:102" ht="23" customHeight="1">
      <c r="B15" s="607"/>
      <c r="C15" s="597" t="s">
        <v>191</v>
      </c>
      <c r="D15" s="598"/>
      <c r="E15" s="598"/>
      <c r="F15" s="598"/>
      <c r="G15" s="598"/>
      <c r="H15" s="598"/>
      <c r="I15" s="599"/>
      <c r="J15" s="407"/>
      <c r="K15" s="408"/>
      <c r="L15" s="408"/>
      <c r="M15" s="408"/>
      <c r="N15" s="560" t="s">
        <v>103</v>
      </c>
      <c r="O15" s="561"/>
      <c r="P15" s="407"/>
      <c r="Q15" s="408"/>
      <c r="R15" s="408"/>
      <c r="S15" s="408"/>
      <c r="T15" s="560" t="s">
        <v>103</v>
      </c>
      <c r="U15" s="561"/>
      <c r="V15" s="407"/>
      <c r="W15" s="408"/>
      <c r="X15" s="408"/>
      <c r="Y15" s="408"/>
      <c r="Z15" s="560" t="s">
        <v>103</v>
      </c>
      <c r="AA15" s="561"/>
      <c r="AB15" s="407"/>
      <c r="AC15" s="408"/>
      <c r="AD15" s="408"/>
      <c r="AE15" s="408"/>
      <c r="AF15" s="560" t="s">
        <v>103</v>
      </c>
      <c r="AG15" s="561"/>
      <c r="AH15" s="407"/>
      <c r="AI15" s="408"/>
      <c r="AJ15" s="408"/>
      <c r="AK15" s="408"/>
      <c r="AL15" s="560" t="s">
        <v>103</v>
      </c>
      <c r="AM15" s="561"/>
      <c r="AP15" s="685"/>
      <c r="AQ15" s="648"/>
      <c r="AR15" s="649"/>
      <c r="AS15" s="574"/>
      <c r="AT15" s="542"/>
      <c r="AU15" s="543"/>
      <c r="AV15" s="543"/>
      <c r="AW15" s="544"/>
      <c r="AX15" s="407"/>
      <c r="AY15" s="408"/>
      <c r="AZ15" s="501"/>
      <c r="BA15" s="511"/>
      <c r="BB15" s="512"/>
      <c r="BC15" s="513"/>
      <c r="BD15" s="407"/>
      <c r="BE15" s="408"/>
      <c r="BF15" s="501"/>
      <c r="BG15" s="511"/>
      <c r="BH15" s="512"/>
      <c r="BI15" s="513"/>
      <c r="BJ15" s="407"/>
      <c r="BK15" s="408"/>
      <c r="BL15" s="501"/>
      <c r="BM15" s="511"/>
      <c r="BN15" s="512"/>
      <c r="BO15" s="513"/>
      <c r="BP15" s="407"/>
      <c r="BQ15" s="408"/>
      <c r="BR15" s="501"/>
      <c r="BS15" s="511"/>
      <c r="BT15" s="512"/>
      <c r="BU15" s="513"/>
      <c r="BV15" s="407"/>
      <c r="BW15" s="408"/>
      <c r="BX15" s="501"/>
      <c r="BY15" s="511"/>
      <c r="BZ15" s="512"/>
      <c r="CA15" s="513"/>
    </row>
    <row r="16" spans="1:102" ht="23" customHeight="1" thickBot="1">
      <c r="B16" s="608"/>
      <c r="C16" s="620" t="s">
        <v>104</v>
      </c>
      <c r="D16" s="621"/>
      <c r="E16" s="621"/>
      <c r="F16" s="621"/>
      <c r="G16" s="621"/>
      <c r="H16" s="621"/>
      <c r="I16" s="622"/>
      <c r="J16" s="386"/>
      <c r="K16" s="387"/>
      <c r="L16" s="387"/>
      <c r="M16" s="387"/>
      <c r="N16" s="558" t="s">
        <v>103</v>
      </c>
      <c r="O16" s="559"/>
      <c r="P16" s="386"/>
      <c r="Q16" s="387"/>
      <c r="R16" s="387"/>
      <c r="S16" s="387"/>
      <c r="T16" s="558" t="s">
        <v>103</v>
      </c>
      <c r="U16" s="559"/>
      <c r="V16" s="386"/>
      <c r="W16" s="387"/>
      <c r="X16" s="387"/>
      <c r="Y16" s="387"/>
      <c r="Z16" s="558" t="s">
        <v>103</v>
      </c>
      <c r="AA16" s="559"/>
      <c r="AB16" s="386"/>
      <c r="AC16" s="387"/>
      <c r="AD16" s="387"/>
      <c r="AE16" s="387"/>
      <c r="AF16" s="558" t="s">
        <v>103</v>
      </c>
      <c r="AG16" s="559"/>
      <c r="AH16" s="386"/>
      <c r="AI16" s="387"/>
      <c r="AJ16" s="387"/>
      <c r="AK16" s="387"/>
      <c r="AL16" s="558" t="s">
        <v>103</v>
      </c>
      <c r="AM16" s="559"/>
      <c r="AP16" s="685"/>
      <c r="AQ16" s="648"/>
      <c r="AR16" s="649"/>
      <c r="AS16" s="574"/>
      <c r="AT16" s="539" t="s">
        <v>116</v>
      </c>
      <c r="AU16" s="540"/>
      <c r="AV16" s="540"/>
      <c r="AW16" s="541"/>
      <c r="AX16" s="407"/>
      <c r="AY16" s="408"/>
      <c r="AZ16" s="501" t="s">
        <v>117</v>
      </c>
      <c r="BA16" s="508" t="s">
        <v>109</v>
      </c>
      <c r="BB16" s="509"/>
      <c r="BC16" s="510"/>
      <c r="BD16" s="407"/>
      <c r="BE16" s="408"/>
      <c r="BF16" s="501" t="s">
        <v>117</v>
      </c>
      <c r="BG16" s="508" t="s">
        <v>109</v>
      </c>
      <c r="BH16" s="509"/>
      <c r="BI16" s="510"/>
      <c r="BJ16" s="407"/>
      <c r="BK16" s="408"/>
      <c r="BL16" s="501" t="s">
        <v>117</v>
      </c>
      <c r="BM16" s="508" t="s">
        <v>109</v>
      </c>
      <c r="BN16" s="509"/>
      <c r="BO16" s="510"/>
      <c r="BP16" s="407"/>
      <c r="BQ16" s="408"/>
      <c r="BR16" s="501" t="s">
        <v>117</v>
      </c>
      <c r="BS16" s="508" t="s">
        <v>109</v>
      </c>
      <c r="BT16" s="509"/>
      <c r="BU16" s="510"/>
      <c r="BV16" s="407"/>
      <c r="BW16" s="408"/>
      <c r="BX16" s="501" t="s">
        <v>117</v>
      </c>
      <c r="BY16" s="508" t="s">
        <v>109</v>
      </c>
      <c r="BZ16" s="509"/>
      <c r="CA16" s="510"/>
    </row>
    <row r="17" spans="2:79" ht="23" customHeight="1">
      <c r="B17" s="381" t="s">
        <v>192</v>
      </c>
      <c r="C17" s="518" t="s">
        <v>105</v>
      </c>
      <c r="D17" s="519"/>
      <c r="E17" s="520"/>
      <c r="F17" s="527" t="s">
        <v>106</v>
      </c>
      <c r="G17" s="527"/>
      <c r="H17" s="527"/>
      <c r="I17" s="528"/>
      <c r="J17" s="453"/>
      <c r="K17" s="454"/>
      <c r="L17" s="454"/>
      <c r="M17" s="454"/>
      <c r="N17" s="454"/>
      <c r="O17" s="455"/>
      <c r="P17" s="453"/>
      <c r="Q17" s="454"/>
      <c r="R17" s="454"/>
      <c r="S17" s="454"/>
      <c r="T17" s="454"/>
      <c r="U17" s="455"/>
      <c r="V17" s="453"/>
      <c r="W17" s="454"/>
      <c r="X17" s="454"/>
      <c r="Y17" s="454"/>
      <c r="Z17" s="454"/>
      <c r="AA17" s="455"/>
      <c r="AB17" s="453"/>
      <c r="AC17" s="454"/>
      <c r="AD17" s="454"/>
      <c r="AE17" s="454"/>
      <c r="AF17" s="454"/>
      <c r="AG17" s="455"/>
      <c r="AH17" s="453"/>
      <c r="AI17" s="454"/>
      <c r="AJ17" s="454"/>
      <c r="AK17" s="454"/>
      <c r="AL17" s="454"/>
      <c r="AM17" s="455"/>
      <c r="AP17" s="685"/>
      <c r="AQ17" s="648"/>
      <c r="AR17" s="649"/>
      <c r="AS17" s="574"/>
      <c r="AT17" s="542"/>
      <c r="AU17" s="543"/>
      <c r="AV17" s="543"/>
      <c r="AW17" s="544"/>
      <c r="AX17" s="407"/>
      <c r="AY17" s="408"/>
      <c r="AZ17" s="501"/>
      <c r="BA17" s="511"/>
      <c r="BB17" s="512"/>
      <c r="BC17" s="513"/>
      <c r="BD17" s="407"/>
      <c r="BE17" s="408"/>
      <c r="BF17" s="501"/>
      <c r="BG17" s="511"/>
      <c r="BH17" s="512"/>
      <c r="BI17" s="513"/>
      <c r="BJ17" s="407"/>
      <c r="BK17" s="408"/>
      <c r="BL17" s="501"/>
      <c r="BM17" s="511"/>
      <c r="BN17" s="512"/>
      <c r="BO17" s="513"/>
      <c r="BP17" s="407"/>
      <c r="BQ17" s="408"/>
      <c r="BR17" s="501"/>
      <c r="BS17" s="511"/>
      <c r="BT17" s="512"/>
      <c r="BU17" s="513"/>
      <c r="BV17" s="407"/>
      <c r="BW17" s="408"/>
      <c r="BX17" s="501"/>
      <c r="BY17" s="511"/>
      <c r="BZ17" s="512"/>
      <c r="CA17" s="513"/>
    </row>
    <row r="18" spans="2:79" ht="23" customHeight="1">
      <c r="B18" s="382"/>
      <c r="C18" s="521"/>
      <c r="D18" s="522"/>
      <c r="E18" s="523"/>
      <c r="F18" s="527" t="s">
        <v>107</v>
      </c>
      <c r="G18" s="527"/>
      <c r="H18" s="527"/>
      <c r="I18" s="528"/>
      <c r="J18" s="532"/>
      <c r="K18" s="533"/>
      <c r="L18" s="533"/>
      <c r="M18" s="533"/>
      <c r="N18" s="534" t="s">
        <v>108</v>
      </c>
      <c r="O18" s="535"/>
      <c r="P18" s="532"/>
      <c r="Q18" s="533"/>
      <c r="R18" s="533"/>
      <c r="S18" s="533"/>
      <c r="T18" s="534" t="s">
        <v>108</v>
      </c>
      <c r="U18" s="535"/>
      <c r="V18" s="532"/>
      <c r="W18" s="533"/>
      <c r="X18" s="533"/>
      <c r="Y18" s="533"/>
      <c r="Z18" s="534" t="s">
        <v>108</v>
      </c>
      <c r="AA18" s="535"/>
      <c r="AB18" s="532"/>
      <c r="AC18" s="533"/>
      <c r="AD18" s="533"/>
      <c r="AE18" s="533"/>
      <c r="AF18" s="534" t="s">
        <v>108</v>
      </c>
      <c r="AG18" s="535"/>
      <c r="AH18" s="532"/>
      <c r="AI18" s="533"/>
      <c r="AJ18" s="533"/>
      <c r="AK18" s="533"/>
      <c r="AL18" s="534" t="s">
        <v>108</v>
      </c>
      <c r="AM18" s="535"/>
      <c r="AP18" s="685"/>
      <c r="AQ18" s="648"/>
      <c r="AR18" s="649"/>
      <c r="AS18" s="574"/>
      <c r="AT18" s="539" t="s">
        <v>118</v>
      </c>
      <c r="AU18" s="540"/>
      <c r="AV18" s="540"/>
      <c r="AW18" s="541"/>
      <c r="AX18" s="407"/>
      <c r="AY18" s="408"/>
      <c r="AZ18" s="501" t="s">
        <v>117</v>
      </c>
      <c r="BA18" s="508" t="s">
        <v>109</v>
      </c>
      <c r="BB18" s="509"/>
      <c r="BC18" s="510"/>
      <c r="BD18" s="407"/>
      <c r="BE18" s="408"/>
      <c r="BF18" s="501" t="s">
        <v>117</v>
      </c>
      <c r="BG18" s="508" t="s">
        <v>109</v>
      </c>
      <c r="BH18" s="509"/>
      <c r="BI18" s="510"/>
      <c r="BJ18" s="407"/>
      <c r="BK18" s="408"/>
      <c r="BL18" s="501" t="s">
        <v>117</v>
      </c>
      <c r="BM18" s="508" t="s">
        <v>109</v>
      </c>
      <c r="BN18" s="509"/>
      <c r="BO18" s="510"/>
      <c r="BP18" s="407"/>
      <c r="BQ18" s="408"/>
      <c r="BR18" s="501" t="s">
        <v>117</v>
      </c>
      <c r="BS18" s="508" t="s">
        <v>109</v>
      </c>
      <c r="BT18" s="509"/>
      <c r="BU18" s="510"/>
      <c r="BV18" s="407"/>
      <c r="BW18" s="408"/>
      <c r="BX18" s="501" t="s">
        <v>117</v>
      </c>
      <c r="BY18" s="508" t="s">
        <v>109</v>
      </c>
      <c r="BZ18" s="509"/>
      <c r="CA18" s="510"/>
    </row>
    <row r="19" spans="2:79" ht="23" customHeight="1" thickBot="1">
      <c r="B19" s="382"/>
      <c r="C19" s="524"/>
      <c r="D19" s="525"/>
      <c r="E19" s="526"/>
      <c r="F19" s="536" t="s">
        <v>141</v>
      </c>
      <c r="G19" s="537"/>
      <c r="H19" s="537"/>
      <c r="I19" s="538"/>
      <c r="J19" s="79" t="s">
        <v>132</v>
      </c>
      <c r="K19" s="80"/>
      <c r="L19" s="81" t="s">
        <v>133</v>
      </c>
      <c r="M19" s="80"/>
      <c r="N19" s="82" t="s">
        <v>134</v>
      </c>
      <c r="O19" s="83"/>
      <c r="P19" s="79" t="s">
        <v>82</v>
      </c>
      <c r="Q19" s="80"/>
      <c r="R19" s="81" t="s">
        <v>83</v>
      </c>
      <c r="S19" s="80"/>
      <c r="T19" s="82" t="s">
        <v>84</v>
      </c>
      <c r="U19" s="83"/>
      <c r="V19" s="79" t="s">
        <v>132</v>
      </c>
      <c r="W19" s="80"/>
      <c r="X19" s="81" t="s">
        <v>133</v>
      </c>
      <c r="Y19" s="80"/>
      <c r="Z19" s="82" t="s">
        <v>134</v>
      </c>
      <c r="AA19" s="83"/>
      <c r="AB19" s="79" t="s">
        <v>132</v>
      </c>
      <c r="AC19" s="80"/>
      <c r="AD19" s="81" t="s">
        <v>133</v>
      </c>
      <c r="AE19" s="80"/>
      <c r="AF19" s="82" t="s">
        <v>134</v>
      </c>
      <c r="AG19" s="83"/>
      <c r="AH19" s="79" t="s">
        <v>132</v>
      </c>
      <c r="AI19" s="80"/>
      <c r="AJ19" s="81" t="s">
        <v>133</v>
      </c>
      <c r="AK19" s="80"/>
      <c r="AL19" s="82" t="s">
        <v>134</v>
      </c>
      <c r="AM19" s="83"/>
      <c r="AP19" s="685"/>
      <c r="AQ19" s="648"/>
      <c r="AR19" s="649"/>
      <c r="AS19" s="574"/>
      <c r="AT19" s="542"/>
      <c r="AU19" s="543"/>
      <c r="AV19" s="543"/>
      <c r="AW19" s="544"/>
      <c r="AX19" s="407"/>
      <c r="AY19" s="408"/>
      <c r="AZ19" s="501"/>
      <c r="BA19" s="511"/>
      <c r="BB19" s="512"/>
      <c r="BC19" s="513"/>
      <c r="BD19" s="407"/>
      <c r="BE19" s="408"/>
      <c r="BF19" s="501"/>
      <c r="BG19" s="511"/>
      <c r="BH19" s="512"/>
      <c r="BI19" s="513"/>
      <c r="BJ19" s="407"/>
      <c r="BK19" s="408"/>
      <c r="BL19" s="501"/>
      <c r="BM19" s="511"/>
      <c r="BN19" s="512"/>
      <c r="BO19" s="513"/>
      <c r="BP19" s="407"/>
      <c r="BQ19" s="408"/>
      <c r="BR19" s="501"/>
      <c r="BS19" s="511"/>
      <c r="BT19" s="512"/>
      <c r="BU19" s="513"/>
      <c r="BV19" s="407"/>
      <c r="BW19" s="408"/>
      <c r="BX19" s="501"/>
      <c r="BY19" s="511"/>
      <c r="BZ19" s="512"/>
      <c r="CA19" s="513"/>
    </row>
    <row r="20" spans="2:79" ht="23" customHeight="1">
      <c r="B20" s="382"/>
      <c r="C20" s="518" t="s">
        <v>131</v>
      </c>
      <c r="D20" s="519"/>
      <c r="E20" s="520"/>
      <c r="F20" s="527" t="s">
        <v>106</v>
      </c>
      <c r="G20" s="527"/>
      <c r="H20" s="527"/>
      <c r="I20" s="528"/>
      <c r="J20" s="453"/>
      <c r="K20" s="454"/>
      <c r="L20" s="454"/>
      <c r="M20" s="454"/>
      <c r="N20" s="454"/>
      <c r="O20" s="455"/>
      <c r="P20" s="453"/>
      <c r="Q20" s="454"/>
      <c r="R20" s="454"/>
      <c r="S20" s="454"/>
      <c r="T20" s="454"/>
      <c r="U20" s="455"/>
      <c r="V20" s="453"/>
      <c r="W20" s="454"/>
      <c r="X20" s="454"/>
      <c r="Y20" s="454"/>
      <c r="Z20" s="454"/>
      <c r="AA20" s="455"/>
      <c r="AB20" s="453"/>
      <c r="AC20" s="454"/>
      <c r="AD20" s="454"/>
      <c r="AE20" s="454"/>
      <c r="AF20" s="454"/>
      <c r="AG20" s="455"/>
      <c r="AH20" s="453"/>
      <c r="AI20" s="454"/>
      <c r="AJ20" s="454"/>
      <c r="AK20" s="454"/>
      <c r="AL20" s="454"/>
      <c r="AM20" s="455"/>
      <c r="AP20" s="685"/>
      <c r="AQ20" s="648"/>
      <c r="AR20" s="649"/>
      <c r="AS20" s="574"/>
      <c r="AT20" s="539" t="s">
        <v>120</v>
      </c>
      <c r="AU20" s="540"/>
      <c r="AV20" s="540"/>
      <c r="AW20" s="541"/>
      <c r="AX20" s="407"/>
      <c r="AY20" s="408"/>
      <c r="AZ20" s="501" t="s">
        <v>117</v>
      </c>
      <c r="BA20" s="508" t="s">
        <v>109</v>
      </c>
      <c r="BB20" s="509"/>
      <c r="BC20" s="510"/>
      <c r="BD20" s="407"/>
      <c r="BE20" s="408"/>
      <c r="BF20" s="501" t="s">
        <v>117</v>
      </c>
      <c r="BG20" s="508" t="s">
        <v>109</v>
      </c>
      <c r="BH20" s="509"/>
      <c r="BI20" s="510"/>
      <c r="BJ20" s="407"/>
      <c r="BK20" s="408"/>
      <c r="BL20" s="501" t="s">
        <v>117</v>
      </c>
      <c r="BM20" s="508" t="s">
        <v>109</v>
      </c>
      <c r="BN20" s="509"/>
      <c r="BO20" s="510"/>
      <c r="BP20" s="407"/>
      <c r="BQ20" s="408"/>
      <c r="BR20" s="501" t="s">
        <v>117</v>
      </c>
      <c r="BS20" s="508" t="s">
        <v>109</v>
      </c>
      <c r="BT20" s="509"/>
      <c r="BU20" s="510"/>
      <c r="BV20" s="407"/>
      <c r="BW20" s="408"/>
      <c r="BX20" s="501" t="s">
        <v>117</v>
      </c>
      <c r="BY20" s="508" t="s">
        <v>109</v>
      </c>
      <c r="BZ20" s="509"/>
      <c r="CA20" s="510"/>
    </row>
    <row r="21" spans="2:79" ht="23" customHeight="1">
      <c r="B21" s="382"/>
      <c r="C21" s="521"/>
      <c r="D21" s="522"/>
      <c r="E21" s="523"/>
      <c r="F21" s="527" t="s">
        <v>107</v>
      </c>
      <c r="G21" s="527"/>
      <c r="H21" s="527"/>
      <c r="I21" s="528"/>
      <c r="J21" s="532"/>
      <c r="K21" s="533"/>
      <c r="L21" s="533"/>
      <c r="M21" s="533"/>
      <c r="N21" s="534" t="s">
        <v>108</v>
      </c>
      <c r="O21" s="535"/>
      <c r="P21" s="532"/>
      <c r="Q21" s="533"/>
      <c r="R21" s="533"/>
      <c r="S21" s="533"/>
      <c r="T21" s="534" t="s">
        <v>108</v>
      </c>
      <c r="U21" s="535"/>
      <c r="V21" s="532"/>
      <c r="W21" s="533"/>
      <c r="X21" s="533"/>
      <c r="Y21" s="533"/>
      <c r="Z21" s="534" t="s">
        <v>108</v>
      </c>
      <c r="AA21" s="535"/>
      <c r="AB21" s="532"/>
      <c r="AC21" s="533"/>
      <c r="AD21" s="533"/>
      <c r="AE21" s="533"/>
      <c r="AF21" s="534" t="s">
        <v>108</v>
      </c>
      <c r="AG21" s="535"/>
      <c r="AH21" s="532"/>
      <c r="AI21" s="533"/>
      <c r="AJ21" s="533"/>
      <c r="AK21" s="533"/>
      <c r="AL21" s="534" t="s">
        <v>108</v>
      </c>
      <c r="AM21" s="535"/>
      <c r="AP21" s="685"/>
      <c r="AQ21" s="648"/>
      <c r="AR21" s="649"/>
      <c r="AS21" s="574"/>
      <c r="AT21" s="542"/>
      <c r="AU21" s="543"/>
      <c r="AV21" s="543"/>
      <c r="AW21" s="544"/>
      <c r="AX21" s="407"/>
      <c r="AY21" s="408"/>
      <c r="AZ21" s="501"/>
      <c r="BA21" s="511"/>
      <c r="BB21" s="512"/>
      <c r="BC21" s="513"/>
      <c r="BD21" s="407"/>
      <c r="BE21" s="408"/>
      <c r="BF21" s="501"/>
      <c r="BG21" s="511"/>
      <c r="BH21" s="512"/>
      <c r="BI21" s="513"/>
      <c r="BJ21" s="407"/>
      <c r="BK21" s="408"/>
      <c r="BL21" s="501"/>
      <c r="BM21" s="511"/>
      <c r="BN21" s="512"/>
      <c r="BO21" s="513"/>
      <c r="BP21" s="407"/>
      <c r="BQ21" s="408"/>
      <c r="BR21" s="501"/>
      <c r="BS21" s="511"/>
      <c r="BT21" s="512"/>
      <c r="BU21" s="513"/>
      <c r="BV21" s="407"/>
      <c r="BW21" s="408"/>
      <c r="BX21" s="501"/>
      <c r="BY21" s="511"/>
      <c r="BZ21" s="512"/>
      <c r="CA21" s="513"/>
    </row>
    <row r="22" spans="2:79" ht="23" customHeight="1" thickBot="1">
      <c r="B22" s="382"/>
      <c r="C22" s="524"/>
      <c r="D22" s="525"/>
      <c r="E22" s="526"/>
      <c r="F22" s="536" t="s">
        <v>141</v>
      </c>
      <c r="G22" s="537"/>
      <c r="H22" s="537"/>
      <c r="I22" s="538"/>
      <c r="J22" s="79" t="s">
        <v>132</v>
      </c>
      <c r="K22" s="80"/>
      <c r="L22" s="81" t="s">
        <v>133</v>
      </c>
      <c r="M22" s="80"/>
      <c r="N22" s="82" t="s">
        <v>134</v>
      </c>
      <c r="O22" s="83"/>
      <c r="P22" s="79" t="s">
        <v>132</v>
      </c>
      <c r="Q22" s="80"/>
      <c r="R22" s="81" t="s">
        <v>133</v>
      </c>
      <c r="S22" s="80"/>
      <c r="T22" s="82" t="s">
        <v>134</v>
      </c>
      <c r="U22" s="83"/>
      <c r="V22" s="79" t="s">
        <v>132</v>
      </c>
      <c r="W22" s="80"/>
      <c r="X22" s="81" t="s">
        <v>133</v>
      </c>
      <c r="Y22" s="80"/>
      <c r="Z22" s="82" t="s">
        <v>134</v>
      </c>
      <c r="AA22" s="83"/>
      <c r="AB22" s="79" t="s">
        <v>132</v>
      </c>
      <c r="AC22" s="80"/>
      <c r="AD22" s="81" t="s">
        <v>133</v>
      </c>
      <c r="AE22" s="80"/>
      <c r="AF22" s="82" t="s">
        <v>134</v>
      </c>
      <c r="AG22" s="83"/>
      <c r="AH22" s="79" t="s">
        <v>132</v>
      </c>
      <c r="AI22" s="80"/>
      <c r="AJ22" s="81" t="s">
        <v>133</v>
      </c>
      <c r="AK22" s="80"/>
      <c r="AL22" s="82" t="s">
        <v>134</v>
      </c>
      <c r="AM22" s="83"/>
      <c r="AP22" s="685"/>
      <c r="AQ22" s="648"/>
      <c r="AR22" s="649"/>
      <c r="AS22" s="574"/>
      <c r="AT22" s="539" t="s">
        <v>119</v>
      </c>
      <c r="AU22" s="540"/>
      <c r="AV22" s="540"/>
      <c r="AW22" s="541"/>
      <c r="AX22" s="407"/>
      <c r="AY22" s="408"/>
      <c r="AZ22" s="501" t="s">
        <v>117</v>
      </c>
      <c r="BA22" s="508" t="s">
        <v>109</v>
      </c>
      <c r="BB22" s="509"/>
      <c r="BC22" s="510"/>
      <c r="BD22" s="407"/>
      <c r="BE22" s="408"/>
      <c r="BF22" s="501" t="s">
        <v>117</v>
      </c>
      <c r="BG22" s="508" t="s">
        <v>109</v>
      </c>
      <c r="BH22" s="509"/>
      <c r="BI22" s="510"/>
      <c r="BJ22" s="407"/>
      <c r="BK22" s="408"/>
      <c r="BL22" s="501" t="s">
        <v>117</v>
      </c>
      <c r="BM22" s="508" t="s">
        <v>109</v>
      </c>
      <c r="BN22" s="509"/>
      <c r="BO22" s="510"/>
      <c r="BP22" s="407"/>
      <c r="BQ22" s="408"/>
      <c r="BR22" s="501" t="s">
        <v>117</v>
      </c>
      <c r="BS22" s="508" t="s">
        <v>109</v>
      </c>
      <c r="BT22" s="509"/>
      <c r="BU22" s="510"/>
      <c r="BV22" s="407"/>
      <c r="BW22" s="408"/>
      <c r="BX22" s="501" t="s">
        <v>117</v>
      </c>
      <c r="BY22" s="508" t="s">
        <v>109</v>
      </c>
      <c r="BZ22" s="509"/>
      <c r="CA22" s="510"/>
    </row>
    <row r="23" spans="2:79" ht="23" customHeight="1" thickBot="1">
      <c r="B23" s="382"/>
      <c r="C23" s="518" t="s">
        <v>130</v>
      </c>
      <c r="D23" s="519"/>
      <c r="E23" s="520"/>
      <c r="F23" s="527" t="s">
        <v>106</v>
      </c>
      <c r="G23" s="527"/>
      <c r="H23" s="527"/>
      <c r="I23" s="528"/>
      <c r="J23" s="453"/>
      <c r="K23" s="454"/>
      <c r="L23" s="454"/>
      <c r="M23" s="454"/>
      <c r="N23" s="454"/>
      <c r="O23" s="455"/>
      <c r="P23" s="529"/>
      <c r="Q23" s="530"/>
      <c r="R23" s="530"/>
      <c r="S23" s="530"/>
      <c r="T23" s="530"/>
      <c r="U23" s="531"/>
      <c r="V23" s="529"/>
      <c r="W23" s="530"/>
      <c r="X23" s="530"/>
      <c r="Y23" s="530"/>
      <c r="Z23" s="530"/>
      <c r="AA23" s="531"/>
      <c r="AB23" s="529"/>
      <c r="AC23" s="530"/>
      <c r="AD23" s="530"/>
      <c r="AE23" s="530"/>
      <c r="AF23" s="530"/>
      <c r="AG23" s="531"/>
      <c r="AH23" s="529"/>
      <c r="AI23" s="530"/>
      <c r="AJ23" s="530"/>
      <c r="AK23" s="530"/>
      <c r="AL23" s="530"/>
      <c r="AM23" s="531"/>
      <c r="AP23" s="685"/>
      <c r="AQ23" s="648"/>
      <c r="AR23" s="649"/>
      <c r="AS23" s="575"/>
      <c r="AT23" s="579"/>
      <c r="AU23" s="580"/>
      <c r="AV23" s="580"/>
      <c r="AW23" s="581"/>
      <c r="AX23" s="386"/>
      <c r="AY23" s="387"/>
      <c r="AZ23" s="517"/>
      <c r="BA23" s="514"/>
      <c r="BB23" s="515"/>
      <c r="BC23" s="516"/>
      <c r="BD23" s="386"/>
      <c r="BE23" s="387"/>
      <c r="BF23" s="517"/>
      <c r="BG23" s="514"/>
      <c r="BH23" s="515"/>
      <c r="BI23" s="516"/>
      <c r="BJ23" s="386"/>
      <c r="BK23" s="387"/>
      <c r="BL23" s="517"/>
      <c r="BM23" s="514"/>
      <c r="BN23" s="515"/>
      <c r="BO23" s="516"/>
      <c r="BP23" s="386"/>
      <c r="BQ23" s="387"/>
      <c r="BR23" s="517"/>
      <c r="BS23" s="514"/>
      <c r="BT23" s="515"/>
      <c r="BU23" s="516"/>
      <c r="BV23" s="386"/>
      <c r="BW23" s="387"/>
      <c r="BX23" s="517"/>
      <c r="BY23" s="514"/>
      <c r="BZ23" s="515"/>
      <c r="CA23" s="516"/>
    </row>
    <row r="24" spans="2:79" ht="23" customHeight="1">
      <c r="B24" s="382"/>
      <c r="C24" s="521"/>
      <c r="D24" s="522"/>
      <c r="E24" s="523"/>
      <c r="F24" s="527" t="s">
        <v>107</v>
      </c>
      <c r="G24" s="527"/>
      <c r="H24" s="527"/>
      <c r="I24" s="528"/>
      <c r="J24" s="532"/>
      <c r="K24" s="533"/>
      <c r="L24" s="533"/>
      <c r="M24" s="533"/>
      <c r="N24" s="534" t="s">
        <v>108</v>
      </c>
      <c r="O24" s="535"/>
      <c r="P24" s="532"/>
      <c r="Q24" s="533"/>
      <c r="R24" s="533"/>
      <c r="S24" s="533"/>
      <c r="T24" s="534" t="s">
        <v>108</v>
      </c>
      <c r="U24" s="535"/>
      <c r="V24" s="532"/>
      <c r="W24" s="533"/>
      <c r="X24" s="533"/>
      <c r="Y24" s="533"/>
      <c r="Z24" s="534" t="s">
        <v>108</v>
      </c>
      <c r="AA24" s="535"/>
      <c r="AB24" s="532"/>
      <c r="AC24" s="533"/>
      <c r="AD24" s="533"/>
      <c r="AE24" s="533"/>
      <c r="AF24" s="534" t="s">
        <v>108</v>
      </c>
      <c r="AG24" s="535"/>
      <c r="AH24" s="532"/>
      <c r="AI24" s="533"/>
      <c r="AJ24" s="533"/>
      <c r="AK24" s="533"/>
      <c r="AL24" s="534" t="s">
        <v>108</v>
      </c>
      <c r="AM24" s="535"/>
      <c r="AP24" s="685"/>
      <c r="AQ24" s="648"/>
      <c r="AR24" s="649"/>
      <c r="AS24" s="651" t="s">
        <v>143</v>
      </c>
      <c r="AT24" s="576" t="s">
        <v>114</v>
      </c>
      <c r="AU24" s="577"/>
      <c r="AV24" s="577"/>
      <c r="AW24" s="578"/>
      <c r="AX24" s="550"/>
      <c r="AY24" s="551"/>
      <c r="AZ24" s="548" t="s">
        <v>117</v>
      </c>
      <c r="BA24" s="410" t="s">
        <v>109</v>
      </c>
      <c r="BB24" s="411"/>
      <c r="BC24" s="412"/>
      <c r="BD24" s="550"/>
      <c r="BE24" s="551"/>
      <c r="BF24" s="548" t="s">
        <v>117</v>
      </c>
      <c r="BG24" s="410" t="s">
        <v>109</v>
      </c>
      <c r="BH24" s="411"/>
      <c r="BI24" s="412"/>
      <c r="BJ24" s="550"/>
      <c r="BK24" s="551"/>
      <c r="BL24" s="548" t="s">
        <v>117</v>
      </c>
      <c r="BM24" s="410" t="s">
        <v>109</v>
      </c>
      <c r="BN24" s="411"/>
      <c r="BO24" s="412"/>
      <c r="BP24" s="550"/>
      <c r="BQ24" s="551"/>
      <c r="BR24" s="548" t="s">
        <v>117</v>
      </c>
      <c r="BS24" s="410" t="s">
        <v>109</v>
      </c>
      <c r="BT24" s="411"/>
      <c r="BU24" s="412"/>
      <c r="BV24" s="550"/>
      <c r="BW24" s="551"/>
      <c r="BX24" s="548" t="s">
        <v>117</v>
      </c>
      <c r="BY24" s="410" t="s">
        <v>109</v>
      </c>
      <c r="BZ24" s="411"/>
      <c r="CA24" s="412"/>
    </row>
    <row r="25" spans="2:79" ht="23" customHeight="1" thickBot="1">
      <c r="B25" s="382"/>
      <c r="C25" s="524"/>
      <c r="D25" s="525"/>
      <c r="E25" s="526"/>
      <c r="F25" s="536" t="s">
        <v>141</v>
      </c>
      <c r="G25" s="537"/>
      <c r="H25" s="537"/>
      <c r="I25" s="538"/>
      <c r="J25" s="79" t="s">
        <v>132</v>
      </c>
      <c r="K25" s="80"/>
      <c r="L25" s="82" t="s">
        <v>133</v>
      </c>
      <c r="M25" s="80"/>
      <c r="N25" s="82" t="s">
        <v>134</v>
      </c>
      <c r="O25" s="83"/>
      <c r="P25" s="79" t="s">
        <v>132</v>
      </c>
      <c r="Q25" s="80"/>
      <c r="R25" s="82" t="s">
        <v>133</v>
      </c>
      <c r="S25" s="80"/>
      <c r="T25" s="82" t="s">
        <v>134</v>
      </c>
      <c r="U25" s="83"/>
      <c r="V25" s="79" t="s">
        <v>132</v>
      </c>
      <c r="W25" s="80"/>
      <c r="X25" s="82" t="s">
        <v>133</v>
      </c>
      <c r="Y25" s="80"/>
      <c r="Z25" s="82" t="s">
        <v>134</v>
      </c>
      <c r="AA25" s="83"/>
      <c r="AB25" s="79" t="s">
        <v>132</v>
      </c>
      <c r="AC25" s="80"/>
      <c r="AD25" s="82" t="s">
        <v>133</v>
      </c>
      <c r="AE25" s="80"/>
      <c r="AF25" s="82" t="s">
        <v>134</v>
      </c>
      <c r="AG25" s="83"/>
      <c r="AH25" s="79" t="s">
        <v>132</v>
      </c>
      <c r="AI25" s="80"/>
      <c r="AJ25" s="82" t="s">
        <v>133</v>
      </c>
      <c r="AK25" s="80"/>
      <c r="AL25" s="82" t="s">
        <v>134</v>
      </c>
      <c r="AM25" s="83"/>
      <c r="AP25" s="685"/>
      <c r="AQ25" s="648"/>
      <c r="AR25" s="649"/>
      <c r="AS25" s="574"/>
      <c r="AT25" s="542"/>
      <c r="AU25" s="543"/>
      <c r="AV25" s="543"/>
      <c r="AW25" s="544"/>
      <c r="AX25" s="384"/>
      <c r="AY25" s="385"/>
      <c r="AZ25" s="549"/>
      <c r="BA25" s="413"/>
      <c r="BB25" s="414"/>
      <c r="BC25" s="415"/>
      <c r="BD25" s="384"/>
      <c r="BE25" s="385"/>
      <c r="BF25" s="549"/>
      <c r="BG25" s="413"/>
      <c r="BH25" s="414"/>
      <c r="BI25" s="415"/>
      <c r="BJ25" s="384"/>
      <c r="BK25" s="385"/>
      <c r="BL25" s="549"/>
      <c r="BM25" s="413"/>
      <c r="BN25" s="414"/>
      <c r="BO25" s="415"/>
      <c r="BP25" s="384"/>
      <c r="BQ25" s="385"/>
      <c r="BR25" s="549"/>
      <c r="BS25" s="413"/>
      <c r="BT25" s="414"/>
      <c r="BU25" s="415"/>
      <c r="BV25" s="384"/>
      <c r="BW25" s="385"/>
      <c r="BX25" s="549"/>
      <c r="BY25" s="413"/>
      <c r="BZ25" s="414"/>
      <c r="CA25" s="415"/>
    </row>
    <row r="26" spans="2:79" ht="23" customHeight="1">
      <c r="B26" s="382"/>
      <c r="C26" s="395" t="s">
        <v>186</v>
      </c>
      <c r="D26" s="396"/>
      <c r="E26" s="397"/>
      <c r="F26" s="963" t="s">
        <v>273</v>
      </c>
      <c r="G26" s="964"/>
      <c r="H26" s="964"/>
      <c r="I26" s="965"/>
      <c r="J26" s="405"/>
      <c r="K26" s="406"/>
      <c r="L26" s="969" t="s">
        <v>272</v>
      </c>
      <c r="M26" s="410" t="s">
        <v>109</v>
      </c>
      <c r="N26" s="411"/>
      <c r="O26" s="412"/>
      <c r="P26" s="405"/>
      <c r="Q26" s="406"/>
      <c r="R26" s="969" t="s">
        <v>272</v>
      </c>
      <c r="S26" s="410" t="s">
        <v>109</v>
      </c>
      <c r="T26" s="411"/>
      <c r="U26" s="412"/>
      <c r="V26" s="405"/>
      <c r="W26" s="406"/>
      <c r="X26" s="969" t="s">
        <v>272</v>
      </c>
      <c r="Y26" s="410" t="s">
        <v>109</v>
      </c>
      <c r="Z26" s="411"/>
      <c r="AA26" s="412"/>
      <c r="AB26" s="405"/>
      <c r="AC26" s="406"/>
      <c r="AD26" s="969" t="s">
        <v>272</v>
      </c>
      <c r="AE26" s="410" t="s">
        <v>109</v>
      </c>
      <c r="AF26" s="411"/>
      <c r="AG26" s="412"/>
      <c r="AH26" s="405"/>
      <c r="AI26" s="406"/>
      <c r="AJ26" s="969" t="s">
        <v>272</v>
      </c>
      <c r="AK26" s="410" t="s">
        <v>109</v>
      </c>
      <c r="AL26" s="411"/>
      <c r="AM26" s="412"/>
      <c r="AP26" s="685"/>
      <c r="AQ26" s="648"/>
      <c r="AR26" s="649"/>
      <c r="AS26" s="574"/>
      <c r="AT26" s="539" t="s">
        <v>116</v>
      </c>
      <c r="AU26" s="540"/>
      <c r="AV26" s="540"/>
      <c r="AW26" s="541"/>
      <c r="AX26" s="407"/>
      <c r="AY26" s="408"/>
      <c r="AZ26" s="501" t="s">
        <v>117</v>
      </c>
      <c r="BA26" s="508" t="s">
        <v>109</v>
      </c>
      <c r="BB26" s="509"/>
      <c r="BC26" s="510"/>
      <c r="BD26" s="407"/>
      <c r="BE26" s="408"/>
      <c r="BF26" s="501" t="s">
        <v>117</v>
      </c>
      <c r="BG26" s="508" t="s">
        <v>109</v>
      </c>
      <c r="BH26" s="509"/>
      <c r="BI26" s="510"/>
      <c r="BJ26" s="407"/>
      <c r="BK26" s="408"/>
      <c r="BL26" s="501" t="s">
        <v>117</v>
      </c>
      <c r="BM26" s="508" t="s">
        <v>109</v>
      </c>
      <c r="BN26" s="509"/>
      <c r="BO26" s="510"/>
      <c r="BP26" s="407"/>
      <c r="BQ26" s="408"/>
      <c r="BR26" s="501" t="s">
        <v>117</v>
      </c>
      <c r="BS26" s="508" t="s">
        <v>109</v>
      </c>
      <c r="BT26" s="509"/>
      <c r="BU26" s="510"/>
      <c r="BV26" s="407"/>
      <c r="BW26" s="408"/>
      <c r="BX26" s="501" t="s">
        <v>117</v>
      </c>
      <c r="BY26" s="508" t="s">
        <v>109</v>
      </c>
      <c r="BZ26" s="509"/>
      <c r="CA26" s="510"/>
    </row>
    <row r="27" spans="2:79" ht="23" customHeight="1">
      <c r="B27" s="382"/>
      <c r="C27" s="398"/>
      <c r="D27" s="396"/>
      <c r="E27" s="397"/>
      <c r="F27" s="966"/>
      <c r="G27" s="967"/>
      <c r="H27" s="967"/>
      <c r="I27" s="968"/>
      <c r="J27" s="407"/>
      <c r="K27" s="408"/>
      <c r="L27" s="409"/>
      <c r="M27" s="413"/>
      <c r="N27" s="414"/>
      <c r="O27" s="415"/>
      <c r="P27" s="407"/>
      <c r="Q27" s="408"/>
      <c r="R27" s="409"/>
      <c r="S27" s="413"/>
      <c r="T27" s="414"/>
      <c r="U27" s="415"/>
      <c r="V27" s="407"/>
      <c r="W27" s="408"/>
      <c r="X27" s="409"/>
      <c r="Y27" s="413"/>
      <c r="Z27" s="414"/>
      <c r="AA27" s="415"/>
      <c r="AB27" s="407"/>
      <c r="AC27" s="408"/>
      <c r="AD27" s="409"/>
      <c r="AE27" s="413"/>
      <c r="AF27" s="414"/>
      <c r="AG27" s="415"/>
      <c r="AH27" s="407"/>
      <c r="AI27" s="408"/>
      <c r="AJ27" s="409"/>
      <c r="AK27" s="413"/>
      <c r="AL27" s="414"/>
      <c r="AM27" s="415"/>
      <c r="AP27" s="685"/>
      <c r="AQ27" s="648"/>
      <c r="AR27" s="649"/>
      <c r="AS27" s="574"/>
      <c r="AT27" s="542"/>
      <c r="AU27" s="543"/>
      <c r="AV27" s="543"/>
      <c r="AW27" s="544"/>
      <c r="AX27" s="545"/>
      <c r="AY27" s="546"/>
      <c r="AZ27" s="547"/>
      <c r="BA27" s="511"/>
      <c r="BB27" s="512"/>
      <c r="BC27" s="513"/>
      <c r="BD27" s="545"/>
      <c r="BE27" s="546"/>
      <c r="BF27" s="547"/>
      <c r="BG27" s="511"/>
      <c r="BH27" s="512"/>
      <c r="BI27" s="513"/>
      <c r="BJ27" s="545"/>
      <c r="BK27" s="546"/>
      <c r="BL27" s="547"/>
      <c r="BM27" s="511"/>
      <c r="BN27" s="512"/>
      <c r="BO27" s="513"/>
      <c r="BP27" s="545"/>
      <c r="BQ27" s="546"/>
      <c r="BR27" s="547"/>
      <c r="BS27" s="511"/>
      <c r="BT27" s="512"/>
      <c r="BU27" s="513"/>
      <c r="BV27" s="545"/>
      <c r="BW27" s="546"/>
      <c r="BX27" s="547"/>
      <c r="BY27" s="511"/>
      <c r="BZ27" s="512"/>
      <c r="CA27" s="513"/>
    </row>
    <row r="28" spans="2:79" ht="23" customHeight="1">
      <c r="B28" s="382"/>
      <c r="C28" s="398"/>
      <c r="D28" s="396"/>
      <c r="E28" s="397"/>
      <c r="F28" s="416" t="s">
        <v>187</v>
      </c>
      <c r="G28" s="417"/>
      <c r="H28" s="417"/>
      <c r="I28" s="418"/>
      <c r="J28" s="384"/>
      <c r="K28" s="385"/>
      <c r="L28" s="409" t="s">
        <v>272</v>
      </c>
      <c r="M28" s="389" t="s">
        <v>109</v>
      </c>
      <c r="N28" s="390"/>
      <c r="O28" s="391"/>
      <c r="P28" s="384"/>
      <c r="Q28" s="385"/>
      <c r="R28" s="409" t="s">
        <v>272</v>
      </c>
      <c r="S28" s="389" t="s">
        <v>109</v>
      </c>
      <c r="T28" s="390"/>
      <c r="U28" s="391"/>
      <c r="V28" s="384"/>
      <c r="W28" s="385"/>
      <c r="X28" s="409" t="s">
        <v>272</v>
      </c>
      <c r="Y28" s="389" t="s">
        <v>109</v>
      </c>
      <c r="Z28" s="390"/>
      <c r="AA28" s="391"/>
      <c r="AB28" s="384"/>
      <c r="AC28" s="385"/>
      <c r="AD28" s="409" t="s">
        <v>272</v>
      </c>
      <c r="AE28" s="389" t="s">
        <v>109</v>
      </c>
      <c r="AF28" s="390"/>
      <c r="AG28" s="391"/>
      <c r="AH28" s="384"/>
      <c r="AI28" s="385"/>
      <c r="AJ28" s="409" t="s">
        <v>272</v>
      </c>
      <c r="AK28" s="389" t="s">
        <v>109</v>
      </c>
      <c r="AL28" s="390"/>
      <c r="AM28" s="391"/>
      <c r="AP28" s="685"/>
      <c r="AQ28" s="648"/>
      <c r="AR28" s="649"/>
      <c r="AS28" s="574"/>
      <c r="AT28" s="539" t="s">
        <v>118</v>
      </c>
      <c r="AU28" s="540"/>
      <c r="AV28" s="540"/>
      <c r="AW28" s="541"/>
      <c r="AX28" s="407"/>
      <c r="AY28" s="408"/>
      <c r="AZ28" s="501" t="s">
        <v>117</v>
      </c>
      <c r="BA28" s="508" t="s">
        <v>109</v>
      </c>
      <c r="BB28" s="509"/>
      <c r="BC28" s="510"/>
      <c r="BD28" s="407"/>
      <c r="BE28" s="408"/>
      <c r="BF28" s="501" t="s">
        <v>117</v>
      </c>
      <c r="BG28" s="508" t="s">
        <v>109</v>
      </c>
      <c r="BH28" s="509"/>
      <c r="BI28" s="510"/>
      <c r="BJ28" s="407"/>
      <c r="BK28" s="408"/>
      <c r="BL28" s="501" t="s">
        <v>117</v>
      </c>
      <c r="BM28" s="508" t="s">
        <v>109</v>
      </c>
      <c r="BN28" s="509"/>
      <c r="BO28" s="510"/>
      <c r="BP28" s="407"/>
      <c r="BQ28" s="408"/>
      <c r="BR28" s="501" t="s">
        <v>117</v>
      </c>
      <c r="BS28" s="508" t="s">
        <v>109</v>
      </c>
      <c r="BT28" s="509"/>
      <c r="BU28" s="510"/>
      <c r="BV28" s="407"/>
      <c r="BW28" s="408"/>
      <c r="BX28" s="501" t="s">
        <v>117</v>
      </c>
      <c r="BY28" s="508" t="s">
        <v>109</v>
      </c>
      <c r="BZ28" s="509"/>
      <c r="CA28" s="510"/>
    </row>
    <row r="29" spans="2:79" ht="23" customHeight="1" thickBot="1">
      <c r="B29" s="383"/>
      <c r="C29" s="399"/>
      <c r="D29" s="400"/>
      <c r="E29" s="401"/>
      <c r="F29" s="419"/>
      <c r="G29" s="420"/>
      <c r="H29" s="420"/>
      <c r="I29" s="421"/>
      <c r="J29" s="386"/>
      <c r="K29" s="387"/>
      <c r="L29" s="388"/>
      <c r="M29" s="392"/>
      <c r="N29" s="393"/>
      <c r="O29" s="394"/>
      <c r="P29" s="386"/>
      <c r="Q29" s="387"/>
      <c r="R29" s="388"/>
      <c r="S29" s="392"/>
      <c r="T29" s="393"/>
      <c r="U29" s="394"/>
      <c r="V29" s="386"/>
      <c r="W29" s="387"/>
      <c r="X29" s="388"/>
      <c r="Y29" s="392"/>
      <c r="Z29" s="393"/>
      <c r="AA29" s="394"/>
      <c r="AB29" s="386"/>
      <c r="AC29" s="387"/>
      <c r="AD29" s="388"/>
      <c r="AE29" s="392"/>
      <c r="AF29" s="393"/>
      <c r="AG29" s="394"/>
      <c r="AH29" s="386"/>
      <c r="AI29" s="387"/>
      <c r="AJ29" s="388"/>
      <c r="AK29" s="392"/>
      <c r="AL29" s="393"/>
      <c r="AM29" s="394"/>
      <c r="AP29" s="685"/>
      <c r="AQ29" s="648"/>
      <c r="AR29" s="649"/>
      <c r="AS29" s="574"/>
      <c r="AT29" s="542"/>
      <c r="AU29" s="543"/>
      <c r="AV29" s="543"/>
      <c r="AW29" s="544"/>
      <c r="AX29" s="545"/>
      <c r="AY29" s="546"/>
      <c r="AZ29" s="547"/>
      <c r="BA29" s="511"/>
      <c r="BB29" s="512"/>
      <c r="BC29" s="513"/>
      <c r="BD29" s="545"/>
      <c r="BE29" s="546"/>
      <c r="BF29" s="547"/>
      <c r="BG29" s="511"/>
      <c r="BH29" s="512"/>
      <c r="BI29" s="513"/>
      <c r="BJ29" s="545"/>
      <c r="BK29" s="546"/>
      <c r="BL29" s="547"/>
      <c r="BM29" s="511"/>
      <c r="BN29" s="512"/>
      <c r="BO29" s="513"/>
      <c r="BP29" s="545"/>
      <c r="BQ29" s="546"/>
      <c r="BR29" s="547"/>
      <c r="BS29" s="511"/>
      <c r="BT29" s="512"/>
      <c r="BU29" s="513"/>
      <c r="BV29" s="545"/>
      <c r="BW29" s="546"/>
      <c r="BX29" s="547"/>
      <c r="BY29" s="511"/>
      <c r="BZ29" s="512"/>
      <c r="CA29" s="513"/>
    </row>
    <row r="30" spans="2:79" ht="23" customHeight="1">
      <c r="B30" s="381" t="s">
        <v>193</v>
      </c>
      <c r="C30" s="372" t="s">
        <v>184</v>
      </c>
      <c r="D30" s="373"/>
      <c r="E30" s="374"/>
      <c r="F30" s="600" t="s">
        <v>183</v>
      </c>
      <c r="G30" s="601"/>
      <c r="H30" s="601"/>
      <c r="I30" s="602"/>
      <c r="J30" s="384"/>
      <c r="K30" s="385"/>
      <c r="L30" s="549" t="s">
        <v>103</v>
      </c>
      <c r="M30" s="389" t="s">
        <v>110</v>
      </c>
      <c r="N30" s="390"/>
      <c r="O30" s="391"/>
      <c r="P30" s="384"/>
      <c r="Q30" s="385"/>
      <c r="R30" s="590" t="s">
        <v>103</v>
      </c>
      <c r="S30" s="389" t="s">
        <v>110</v>
      </c>
      <c r="T30" s="390"/>
      <c r="U30" s="391"/>
      <c r="V30" s="384"/>
      <c r="W30" s="385"/>
      <c r="X30" s="590" t="s">
        <v>103</v>
      </c>
      <c r="Y30" s="389" t="s">
        <v>110</v>
      </c>
      <c r="Z30" s="390"/>
      <c r="AA30" s="391"/>
      <c r="AB30" s="384"/>
      <c r="AC30" s="385"/>
      <c r="AD30" s="590" t="s">
        <v>103</v>
      </c>
      <c r="AE30" s="389" t="s">
        <v>110</v>
      </c>
      <c r="AF30" s="390"/>
      <c r="AG30" s="391"/>
      <c r="AH30" s="384"/>
      <c r="AI30" s="385"/>
      <c r="AJ30" s="590" t="s">
        <v>103</v>
      </c>
      <c r="AK30" s="389" t="s">
        <v>110</v>
      </c>
      <c r="AL30" s="390"/>
      <c r="AM30" s="391"/>
      <c r="AP30" s="685"/>
      <c r="AQ30" s="648"/>
      <c r="AR30" s="649"/>
      <c r="AS30" s="574"/>
      <c r="AT30" s="539" t="s">
        <v>119</v>
      </c>
      <c r="AU30" s="540"/>
      <c r="AV30" s="540"/>
      <c r="AW30" s="541"/>
      <c r="AX30" s="407"/>
      <c r="AY30" s="408"/>
      <c r="AZ30" s="501" t="s">
        <v>117</v>
      </c>
      <c r="BA30" s="508" t="s">
        <v>109</v>
      </c>
      <c r="BB30" s="509"/>
      <c r="BC30" s="510"/>
      <c r="BD30" s="407"/>
      <c r="BE30" s="408"/>
      <c r="BF30" s="501" t="s">
        <v>117</v>
      </c>
      <c r="BG30" s="508" t="s">
        <v>109</v>
      </c>
      <c r="BH30" s="509"/>
      <c r="BI30" s="510"/>
      <c r="BJ30" s="407"/>
      <c r="BK30" s="408"/>
      <c r="BL30" s="501" t="s">
        <v>117</v>
      </c>
      <c r="BM30" s="508" t="s">
        <v>109</v>
      </c>
      <c r="BN30" s="509"/>
      <c r="BO30" s="510"/>
      <c r="BP30" s="407"/>
      <c r="BQ30" s="408"/>
      <c r="BR30" s="501" t="s">
        <v>117</v>
      </c>
      <c r="BS30" s="508" t="s">
        <v>109</v>
      </c>
      <c r="BT30" s="509"/>
      <c r="BU30" s="510"/>
      <c r="BV30" s="407"/>
      <c r="BW30" s="408"/>
      <c r="BX30" s="501" t="s">
        <v>117</v>
      </c>
      <c r="BY30" s="508" t="s">
        <v>109</v>
      </c>
      <c r="BZ30" s="509"/>
      <c r="CA30" s="510"/>
    </row>
    <row r="31" spans="2:79" ht="23" customHeight="1">
      <c r="B31" s="382"/>
      <c r="C31" s="375"/>
      <c r="D31" s="376"/>
      <c r="E31" s="377"/>
      <c r="F31" s="603"/>
      <c r="G31" s="604"/>
      <c r="H31" s="604"/>
      <c r="I31" s="605"/>
      <c r="J31" s="545"/>
      <c r="K31" s="546"/>
      <c r="L31" s="547"/>
      <c r="M31" s="594"/>
      <c r="N31" s="595"/>
      <c r="O31" s="596"/>
      <c r="P31" s="545"/>
      <c r="Q31" s="546"/>
      <c r="R31" s="572"/>
      <c r="S31" s="594"/>
      <c r="T31" s="595"/>
      <c r="U31" s="596"/>
      <c r="V31" s="545"/>
      <c r="W31" s="546"/>
      <c r="X31" s="572"/>
      <c r="Y31" s="594"/>
      <c r="Z31" s="595"/>
      <c r="AA31" s="596"/>
      <c r="AB31" s="545"/>
      <c r="AC31" s="546"/>
      <c r="AD31" s="572"/>
      <c r="AE31" s="594"/>
      <c r="AF31" s="595"/>
      <c r="AG31" s="596"/>
      <c r="AH31" s="545"/>
      <c r="AI31" s="546"/>
      <c r="AJ31" s="572"/>
      <c r="AK31" s="594"/>
      <c r="AL31" s="595"/>
      <c r="AM31" s="596"/>
      <c r="AP31" s="685"/>
      <c r="AQ31" s="648"/>
      <c r="AR31" s="649"/>
      <c r="AS31" s="574"/>
      <c r="AT31" s="542"/>
      <c r="AU31" s="543"/>
      <c r="AV31" s="543"/>
      <c r="AW31" s="544"/>
      <c r="AX31" s="545"/>
      <c r="AY31" s="546"/>
      <c r="AZ31" s="547"/>
      <c r="BA31" s="511"/>
      <c r="BB31" s="512"/>
      <c r="BC31" s="513"/>
      <c r="BD31" s="545"/>
      <c r="BE31" s="546"/>
      <c r="BF31" s="547"/>
      <c r="BG31" s="511"/>
      <c r="BH31" s="512"/>
      <c r="BI31" s="513"/>
      <c r="BJ31" s="545"/>
      <c r="BK31" s="546"/>
      <c r="BL31" s="547"/>
      <c r="BM31" s="511"/>
      <c r="BN31" s="512"/>
      <c r="BO31" s="513"/>
      <c r="BP31" s="545"/>
      <c r="BQ31" s="546"/>
      <c r="BR31" s="547"/>
      <c r="BS31" s="511"/>
      <c r="BT31" s="512"/>
      <c r="BU31" s="513"/>
      <c r="BV31" s="545"/>
      <c r="BW31" s="546"/>
      <c r="BX31" s="547"/>
      <c r="BY31" s="511"/>
      <c r="BZ31" s="512"/>
      <c r="CA31" s="513"/>
    </row>
    <row r="32" spans="2:79" ht="23" customHeight="1">
      <c r="B32" s="382"/>
      <c r="C32" s="375"/>
      <c r="D32" s="376"/>
      <c r="E32" s="377"/>
      <c r="F32" s="687" t="s">
        <v>261</v>
      </c>
      <c r="G32" s="688"/>
      <c r="H32" s="688"/>
      <c r="I32" s="689"/>
      <c r="J32" s="407"/>
      <c r="K32" s="408"/>
      <c r="L32" s="501" t="s">
        <v>103</v>
      </c>
      <c r="M32" s="508" t="s">
        <v>109</v>
      </c>
      <c r="N32" s="509"/>
      <c r="O32" s="510"/>
      <c r="P32" s="407"/>
      <c r="Q32" s="408"/>
      <c r="R32" s="571" t="s">
        <v>103</v>
      </c>
      <c r="S32" s="508" t="s">
        <v>110</v>
      </c>
      <c r="T32" s="509"/>
      <c r="U32" s="510"/>
      <c r="V32" s="407"/>
      <c r="W32" s="408"/>
      <c r="X32" s="571" t="s">
        <v>103</v>
      </c>
      <c r="Y32" s="508" t="s">
        <v>110</v>
      </c>
      <c r="Z32" s="509"/>
      <c r="AA32" s="510"/>
      <c r="AB32" s="407"/>
      <c r="AC32" s="408"/>
      <c r="AD32" s="571" t="s">
        <v>103</v>
      </c>
      <c r="AE32" s="508" t="s">
        <v>110</v>
      </c>
      <c r="AF32" s="509"/>
      <c r="AG32" s="510"/>
      <c r="AH32" s="407"/>
      <c r="AI32" s="408"/>
      <c r="AJ32" s="571" t="s">
        <v>103</v>
      </c>
      <c r="AK32" s="508" t="s">
        <v>110</v>
      </c>
      <c r="AL32" s="509"/>
      <c r="AM32" s="510"/>
      <c r="AP32" s="685"/>
      <c r="AQ32" s="648"/>
      <c r="AR32" s="649"/>
      <c r="AS32" s="574"/>
      <c r="AT32" s="539" t="s">
        <v>120</v>
      </c>
      <c r="AU32" s="540"/>
      <c r="AV32" s="540"/>
      <c r="AW32" s="541"/>
      <c r="AX32" s="407"/>
      <c r="AY32" s="408"/>
      <c r="AZ32" s="501" t="s">
        <v>117</v>
      </c>
      <c r="BA32" s="508" t="s">
        <v>109</v>
      </c>
      <c r="BB32" s="509"/>
      <c r="BC32" s="510"/>
      <c r="BD32" s="407"/>
      <c r="BE32" s="408"/>
      <c r="BF32" s="501" t="s">
        <v>117</v>
      </c>
      <c r="BG32" s="508" t="s">
        <v>109</v>
      </c>
      <c r="BH32" s="509"/>
      <c r="BI32" s="510"/>
      <c r="BJ32" s="407"/>
      <c r="BK32" s="408"/>
      <c r="BL32" s="501" t="s">
        <v>117</v>
      </c>
      <c r="BM32" s="508" t="s">
        <v>109</v>
      </c>
      <c r="BN32" s="509"/>
      <c r="BO32" s="510"/>
      <c r="BP32" s="407"/>
      <c r="BQ32" s="408"/>
      <c r="BR32" s="501" t="s">
        <v>117</v>
      </c>
      <c r="BS32" s="508" t="s">
        <v>109</v>
      </c>
      <c r="BT32" s="509"/>
      <c r="BU32" s="510"/>
      <c r="BV32" s="407"/>
      <c r="BW32" s="408"/>
      <c r="BX32" s="501" t="s">
        <v>117</v>
      </c>
      <c r="BY32" s="508" t="s">
        <v>109</v>
      </c>
      <c r="BZ32" s="509"/>
      <c r="CA32" s="510"/>
    </row>
    <row r="33" spans="2:79" ht="23" customHeight="1" thickBot="1">
      <c r="B33" s="382"/>
      <c r="C33" s="375"/>
      <c r="D33" s="376"/>
      <c r="E33" s="377"/>
      <c r="F33" s="690"/>
      <c r="G33" s="691"/>
      <c r="H33" s="691"/>
      <c r="I33" s="692"/>
      <c r="J33" s="407"/>
      <c r="K33" s="408"/>
      <c r="L33" s="501"/>
      <c r="M33" s="413"/>
      <c r="N33" s="414"/>
      <c r="O33" s="415"/>
      <c r="P33" s="407"/>
      <c r="Q33" s="408"/>
      <c r="R33" s="507"/>
      <c r="S33" s="413"/>
      <c r="T33" s="414"/>
      <c r="U33" s="415"/>
      <c r="V33" s="407"/>
      <c r="W33" s="408"/>
      <c r="X33" s="507"/>
      <c r="Y33" s="413"/>
      <c r="Z33" s="414"/>
      <c r="AA33" s="415"/>
      <c r="AB33" s="407"/>
      <c r="AC33" s="408"/>
      <c r="AD33" s="507"/>
      <c r="AE33" s="413"/>
      <c r="AF33" s="414"/>
      <c r="AG33" s="415"/>
      <c r="AH33" s="407"/>
      <c r="AI33" s="408"/>
      <c r="AJ33" s="507"/>
      <c r="AK33" s="413"/>
      <c r="AL33" s="414"/>
      <c r="AM33" s="415"/>
      <c r="AP33" s="685"/>
      <c r="AQ33" s="648"/>
      <c r="AR33" s="649"/>
      <c r="AS33" s="652"/>
      <c r="AT33" s="542"/>
      <c r="AU33" s="543"/>
      <c r="AV33" s="543"/>
      <c r="AW33" s="544"/>
      <c r="AX33" s="545"/>
      <c r="AY33" s="546"/>
      <c r="AZ33" s="547"/>
      <c r="BA33" s="511"/>
      <c r="BB33" s="512"/>
      <c r="BC33" s="513"/>
      <c r="BD33" s="545"/>
      <c r="BE33" s="546"/>
      <c r="BF33" s="547"/>
      <c r="BG33" s="511"/>
      <c r="BH33" s="512"/>
      <c r="BI33" s="513"/>
      <c r="BJ33" s="545"/>
      <c r="BK33" s="546"/>
      <c r="BL33" s="547"/>
      <c r="BM33" s="511"/>
      <c r="BN33" s="512"/>
      <c r="BO33" s="513"/>
      <c r="BP33" s="545"/>
      <c r="BQ33" s="546"/>
      <c r="BR33" s="547"/>
      <c r="BS33" s="511"/>
      <c r="BT33" s="512"/>
      <c r="BU33" s="513"/>
      <c r="BV33" s="545"/>
      <c r="BW33" s="546"/>
      <c r="BX33" s="547"/>
      <c r="BY33" s="511"/>
      <c r="BZ33" s="512"/>
      <c r="CA33" s="513"/>
    </row>
    <row r="34" spans="2:79" ht="23" customHeight="1">
      <c r="B34" s="382"/>
      <c r="C34" s="375"/>
      <c r="D34" s="376"/>
      <c r="E34" s="377"/>
      <c r="F34" s="600" t="s">
        <v>175</v>
      </c>
      <c r="G34" s="637"/>
      <c r="H34" s="637"/>
      <c r="I34" s="638"/>
      <c r="J34" s="407"/>
      <c r="K34" s="408"/>
      <c r="L34" s="549" t="s">
        <v>103</v>
      </c>
      <c r="M34" s="389" t="s">
        <v>109</v>
      </c>
      <c r="N34" s="390"/>
      <c r="O34" s="391"/>
      <c r="P34" s="407"/>
      <c r="Q34" s="408"/>
      <c r="R34" s="590" t="s">
        <v>103</v>
      </c>
      <c r="S34" s="389" t="s">
        <v>110</v>
      </c>
      <c r="T34" s="390"/>
      <c r="U34" s="391"/>
      <c r="V34" s="407"/>
      <c r="W34" s="408"/>
      <c r="X34" s="590" t="s">
        <v>103</v>
      </c>
      <c r="Y34" s="389" t="s">
        <v>110</v>
      </c>
      <c r="Z34" s="390"/>
      <c r="AA34" s="391"/>
      <c r="AB34" s="407"/>
      <c r="AC34" s="408"/>
      <c r="AD34" s="590" t="s">
        <v>103</v>
      </c>
      <c r="AE34" s="389" t="s">
        <v>110</v>
      </c>
      <c r="AF34" s="390"/>
      <c r="AG34" s="391"/>
      <c r="AH34" s="407"/>
      <c r="AI34" s="408"/>
      <c r="AJ34" s="590" t="s">
        <v>103</v>
      </c>
      <c r="AK34" s="389" t="s">
        <v>110</v>
      </c>
      <c r="AL34" s="390"/>
      <c r="AM34" s="391"/>
      <c r="AP34" s="685"/>
      <c r="AQ34" s="648"/>
      <c r="AR34" s="649"/>
      <c r="AS34" s="573" t="s">
        <v>121</v>
      </c>
      <c r="AT34" s="576" t="s">
        <v>114</v>
      </c>
      <c r="AU34" s="577"/>
      <c r="AV34" s="577"/>
      <c r="AW34" s="578"/>
      <c r="AX34" s="405"/>
      <c r="AY34" s="406"/>
      <c r="AZ34" s="500" t="s">
        <v>117</v>
      </c>
      <c r="BA34" s="410" t="s">
        <v>109</v>
      </c>
      <c r="BB34" s="411"/>
      <c r="BC34" s="412"/>
      <c r="BD34" s="405"/>
      <c r="BE34" s="406"/>
      <c r="BF34" s="500" t="s">
        <v>117</v>
      </c>
      <c r="BG34" s="410" t="s">
        <v>109</v>
      </c>
      <c r="BH34" s="411"/>
      <c r="BI34" s="412"/>
      <c r="BJ34" s="405"/>
      <c r="BK34" s="406"/>
      <c r="BL34" s="500" t="s">
        <v>117</v>
      </c>
      <c r="BM34" s="410" t="s">
        <v>109</v>
      </c>
      <c r="BN34" s="411"/>
      <c r="BO34" s="412"/>
      <c r="BP34" s="405"/>
      <c r="BQ34" s="406"/>
      <c r="BR34" s="500" t="s">
        <v>117</v>
      </c>
      <c r="BS34" s="410" t="s">
        <v>109</v>
      </c>
      <c r="BT34" s="411"/>
      <c r="BU34" s="412"/>
      <c r="BV34" s="405"/>
      <c r="BW34" s="406"/>
      <c r="BX34" s="500" t="s">
        <v>117</v>
      </c>
      <c r="BY34" s="410" t="s">
        <v>109</v>
      </c>
      <c r="BZ34" s="411"/>
      <c r="CA34" s="412"/>
    </row>
    <row r="35" spans="2:79" ht="23" customHeight="1">
      <c r="B35" s="382"/>
      <c r="C35" s="375"/>
      <c r="D35" s="376"/>
      <c r="E35" s="377"/>
      <c r="F35" s="639"/>
      <c r="G35" s="640"/>
      <c r="H35" s="640"/>
      <c r="I35" s="641"/>
      <c r="J35" s="545"/>
      <c r="K35" s="546"/>
      <c r="L35" s="547"/>
      <c r="M35" s="594"/>
      <c r="N35" s="595"/>
      <c r="O35" s="596"/>
      <c r="P35" s="545"/>
      <c r="Q35" s="546"/>
      <c r="R35" s="572"/>
      <c r="S35" s="594"/>
      <c r="T35" s="595"/>
      <c r="U35" s="596"/>
      <c r="V35" s="545"/>
      <c r="W35" s="546"/>
      <c r="X35" s="572"/>
      <c r="Y35" s="594"/>
      <c r="Z35" s="595"/>
      <c r="AA35" s="596"/>
      <c r="AB35" s="545"/>
      <c r="AC35" s="546"/>
      <c r="AD35" s="572"/>
      <c r="AE35" s="594"/>
      <c r="AF35" s="595"/>
      <c r="AG35" s="596"/>
      <c r="AH35" s="545"/>
      <c r="AI35" s="546"/>
      <c r="AJ35" s="572"/>
      <c r="AK35" s="594"/>
      <c r="AL35" s="595"/>
      <c r="AM35" s="596"/>
      <c r="AP35" s="685"/>
      <c r="AQ35" s="648"/>
      <c r="AR35" s="649"/>
      <c r="AS35" s="574"/>
      <c r="AT35" s="542"/>
      <c r="AU35" s="543"/>
      <c r="AV35" s="543"/>
      <c r="AW35" s="544"/>
      <c r="AX35" s="407"/>
      <c r="AY35" s="408"/>
      <c r="AZ35" s="501"/>
      <c r="BA35" s="511"/>
      <c r="BB35" s="512"/>
      <c r="BC35" s="513"/>
      <c r="BD35" s="407"/>
      <c r="BE35" s="408"/>
      <c r="BF35" s="501"/>
      <c r="BG35" s="511"/>
      <c r="BH35" s="512"/>
      <c r="BI35" s="513"/>
      <c r="BJ35" s="407"/>
      <c r="BK35" s="408"/>
      <c r="BL35" s="501"/>
      <c r="BM35" s="511"/>
      <c r="BN35" s="512"/>
      <c r="BO35" s="513"/>
      <c r="BP35" s="407"/>
      <c r="BQ35" s="408"/>
      <c r="BR35" s="501"/>
      <c r="BS35" s="511"/>
      <c r="BT35" s="512"/>
      <c r="BU35" s="513"/>
      <c r="BV35" s="407"/>
      <c r="BW35" s="408"/>
      <c r="BX35" s="501"/>
      <c r="BY35" s="511"/>
      <c r="BZ35" s="512"/>
      <c r="CA35" s="513"/>
    </row>
    <row r="36" spans="2:79" ht="23" customHeight="1">
      <c r="B36" s="382"/>
      <c r="C36" s="375"/>
      <c r="D36" s="376"/>
      <c r="E36" s="377"/>
      <c r="F36" s="642" t="s">
        <v>179</v>
      </c>
      <c r="G36" s="540"/>
      <c r="H36" s="540"/>
      <c r="I36" s="541"/>
      <c r="J36" s="407"/>
      <c r="K36" s="408"/>
      <c r="L36" s="501" t="s">
        <v>103</v>
      </c>
      <c r="M36" s="508" t="s">
        <v>109</v>
      </c>
      <c r="N36" s="509"/>
      <c r="O36" s="510"/>
      <c r="P36" s="407"/>
      <c r="Q36" s="408"/>
      <c r="R36" s="571" t="s">
        <v>103</v>
      </c>
      <c r="S36" s="508" t="s">
        <v>110</v>
      </c>
      <c r="T36" s="509"/>
      <c r="U36" s="510"/>
      <c r="V36" s="407"/>
      <c r="W36" s="408"/>
      <c r="X36" s="571" t="s">
        <v>103</v>
      </c>
      <c r="Y36" s="508" t="s">
        <v>110</v>
      </c>
      <c r="Z36" s="509"/>
      <c r="AA36" s="510"/>
      <c r="AB36" s="407"/>
      <c r="AC36" s="408"/>
      <c r="AD36" s="571" t="s">
        <v>103</v>
      </c>
      <c r="AE36" s="508" t="s">
        <v>110</v>
      </c>
      <c r="AF36" s="509"/>
      <c r="AG36" s="510"/>
      <c r="AH36" s="407"/>
      <c r="AI36" s="408"/>
      <c r="AJ36" s="571" t="s">
        <v>103</v>
      </c>
      <c r="AK36" s="508" t="s">
        <v>110</v>
      </c>
      <c r="AL36" s="509"/>
      <c r="AM36" s="510"/>
      <c r="AP36" s="685"/>
      <c r="AQ36" s="648"/>
      <c r="AR36" s="649"/>
      <c r="AS36" s="574"/>
      <c r="AT36" s="539" t="s">
        <v>118</v>
      </c>
      <c r="AU36" s="540"/>
      <c r="AV36" s="540"/>
      <c r="AW36" s="541"/>
      <c r="AX36" s="407"/>
      <c r="AY36" s="408"/>
      <c r="AZ36" s="501" t="s">
        <v>117</v>
      </c>
      <c r="BA36" s="508" t="s">
        <v>109</v>
      </c>
      <c r="BB36" s="509"/>
      <c r="BC36" s="510"/>
      <c r="BD36" s="407"/>
      <c r="BE36" s="408"/>
      <c r="BF36" s="501" t="s">
        <v>117</v>
      </c>
      <c r="BG36" s="508" t="s">
        <v>109</v>
      </c>
      <c r="BH36" s="509"/>
      <c r="BI36" s="510"/>
      <c r="BJ36" s="407"/>
      <c r="BK36" s="408"/>
      <c r="BL36" s="501" t="s">
        <v>117</v>
      </c>
      <c r="BM36" s="508" t="s">
        <v>109</v>
      </c>
      <c r="BN36" s="509"/>
      <c r="BO36" s="510"/>
      <c r="BP36" s="407"/>
      <c r="BQ36" s="408"/>
      <c r="BR36" s="501" t="s">
        <v>117</v>
      </c>
      <c r="BS36" s="508" t="s">
        <v>109</v>
      </c>
      <c r="BT36" s="509"/>
      <c r="BU36" s="510"/>
      <c r="BV36" s="407"/>
      <c r="BW36" s="408"/>
      <c r="BX36" s="501" t="s">
        <v>117</v>
      </c>
      <c r="BY36" s="508" t="s">
        <v>109</v>
      </c>
      <c r="BZ36" s="509"/>
      <c r="CA36" s="510"/>
    </row>
    <row r="37" spans="2:79" ht="23" customHeight="1">
      <c r="B37" s="382"/>
      <c r="C37" s="375"/>
      <c r="D37" s="376"/>
      <c r="E37" s="377"/>
      <c r="F37" s="542"/>
      <c r="G37" s="543"/>
      <c r="H37" s="543"/>
      <c r="I37" s="544"/>
      <c r="J37" s="407"/>
      <c r="K37" s="408"/>
      <c r="L37" s="501"/>
      <c r="M37" s="413"/>
      <c r="N37" s="414"/>
      <c r="O37" s="415"/>
      <c r="P37" s="407"/>
      <c r="Q37" s="408"/>
      <c r="R37" s="507"/>
      <c r="S37" s="413"/>
      <c r="T37" s="414"/>
      <c r="U37" s="415"/>
      <c r="V37" s="407"/>
      <c r="W37" s="408"/>
      <c r="X37" s="507"/>
      <c r="Y37" s="413"/>
      <c r="Z37" s="414"/>
      <c r="AA37" s="415"/>
      <c r="AB37" s="407"/>
      <c r="AC37" s="408"/>
      <c r="AD37" s="507"/>
      <c r="AE37" s="413"/>
      <c r="AF37" s="414"/>
      <c r="AG37" s="415"/>
      <c r="AH37" s="407"/>
      <c r="AI37" s="408"/>
      <c r="AJ37" s="507"/>
      <c r="AK37" s="413"/>
      <c r="AL37" s="414"/>
      <c r="AM37" s="415"/>
      <c r="AP37" s="685"/>
      <c r="AQ37" s="648"/>
      <c r="AR37" s="649"/>
      <c r="AS37" s="574"/>
      <c r="AT37" s="542"/>
      <c r="AU37" s="543"/>
      <c r="AV37" s="543"/>
      <c r="AW37" s="544"/>
      <c r="AX37" s="407"/>
      <c r="AY37" s="408"/>
      <c r="AZ37" s="501"/>
      <c r="BA37" s="511"/>
      <c r="BB37" s="512"/>
      <c r="BC37" s="513"/>
      <c r="BD37" s="407"/>
      <c r="BE37" s="408"/>
      <c r="BF37" s="501"/>
      <c r="BG37" s="511"/>
      <c r="BH37" s="512"/>
      <c r="BI37" s="513"/>
      <c r="BJ37" s="407"/>
      <c r="BK37" s="408"/>
      <c r="BL37" s="501"/>
      <c r="BM37" s="511"/>
      <c r="BN37" s="512"/>
      <c r="BO37" s="513"/>
      <c r="BP37" s="407"/>
      <c r="BQ37" s="408"/>
      <c r="BR37" s="501"/>
      <c r="BS37" s="511"/>
      <c r="BT37" s="512"/>
      <c r="BU37" s="513"/>
      <c r="BV37" s="407"/>
      <c r="BW37" s="408"/>
      <c r="BX37" s="501"/>
      <c r="BY37" s="511"/>
      <c r="BZ37" s="512"/>
      <c r="CA37" s="513"/>
    </row>
    <row r="38" spans="2:79" ht="23" customHeight="1">
      <c r="B38" s="382"/>
      <c r="C38" s="375"/>
      <c r="D38" s="376"/>
      <c r="E38" s="377"/>
      <c r="F38" s="642" t="s">
        <v>178</v>
      </c>
      <c r="G38" s="540"/>
      <c r="H38" s="540"/>
      <c r="I38" s="541"/>
      <c r="J38" s="407"/>
      <c r="K38" s="408"/>
      <c r="L38" s="549" t="s">
        <v>103</v>
      </c>
      <c r="M38" s="389" t="s">
        <v>109</v>
      </c>
      <c r="N38" s="390"/>
      <c r="O38" s="391"/>
      <c r="P38" s="407"/>
      <c r="Q38" s="408"/>
      <c r="R38" s="590" t="s">
        <v>103</v>
      </c>
      <c r="S38" s="389" t="s">
        <v>110</v>
      </c>
      <c r="T38" s="390"/>
      <c r="U38" s="391"/>
      <c r="V38" s="407"/>
      <c r="W38" s="408"/>
      <c r="X38" s="590" t="s">
        <v>103</v>
      </c>
      <c r="Y38" s="389" t="s">
        <v>110</v>
      </c>
      <c r="Z38" s="390"/>
      <c r="AA38" s="391"/>
      <c r="AB38" s="407"/>
      <c r="AC38" s="408"/>
      <c r="AD38" s="590" t="s">
        <v>103</v>
      </c>
      <c r="AE38" s="389" t="s">
        <v>110</v>
      </c>
      <c r="AF38" s="390"/>
      <c r="AG38" s="391"/>
      <c r="AH38" s="407"/>
      <c r="AI38" s="408"/>
      <c r="AJ38" s="590" t="s">
        <v>103</v>
      </c>
      <c r="AK38" s="389" t="s">
        <v>110</v>
      </c>
      <c r="AL38" s="390"/>
      <c r="AM38" s="391"/>
      <c r="AP38" s="685"/>
      <c r="AQ38" s="648"/>
      <c r="AR38" s="649"/>
      <c r="AS38" s="574"/>
      <c r="AT38" s="539" t="s">
        <v>122</v>
      </c>
      <c r="AU38" s="540"/>
      <c r="AV38" s="540"/>
      <c r="AW38" s="541"/>
      <c r="AX38" s="407"/>
      <c r="AY38" s="408"/>
      <c r="AZ38" s="501" t="s">
        <v>117</v>
      </c>
      <c r="BA38" s="508" t="s">
        <v>109</v>
      </c>
      <c r="BB38" s="509"/>
      <c r="BC38" s="510"/>
      <c r="BD38" s="407"/>
      <c r="BE38" s="408"/>
      <c r="BF38" s="501" t="s">
        <v>117</v>
      </c>
      <c r="BG38" s="508" t="s">
        <v>109</v>
      </c>
      <c r="BH38" s="509"/>
      <c r="BI38" s="510"/>
      <c r="BJ38" s="407"/>
      <c r="BK38" s="408"/>
      <c r="BL38" s="501" t="s">
        <v>117</v>
      </c>
      <c r="BM38" s="508" t="s">
        <v>109</v>
      </c>
      <c r="BN38" s="509"/>
      <c r="BO38" s="510"/>
      <c r="BP38" s="407"/>
      <c r="BQ38" s="408"/>
      <c r="BR38" s="501" t="s">
        <v>117</v>
      </c>
      <c r="BS38" s="508" t="s">
        <v>109</v>
      </c>
      <c r="BT38" s="509"/>
      <c r="BU38" s="510"/>
      <c r="BV38" s="407"/>
      <c r="BW38" s="408"/>
      <c r="BX38" s="501" t="s">
        <v>117</v>
      </c>
      <c r="BY38" s="508" t="s">
        <v>109</v>
      </c>
      <c r="BZ38" s="509"/>
      <c r="CA38" s="510"/>
    </row>
    <row r="39" spans="2:79" ht="23" customHeight="1" thickBot="1">
      <c r="B39" s="382"/>
      <c r="C39" s="378"/>
      <c r="D39" s="379"/>
      <c r="E39" s="380"/>
      <c r="F39" s="579"/>
      <c r="G39" s="580"/>
      <c r="H39" s="580"/>
      <c r="I39" s="581"/>
      <c r="J39" s="386"/>
      <c r="K39" s="387"/>
      <c r="L39" s="517"/>
      <c r="M39" s="392"/>
      <c r="N39" s="393"/>
      <c r="O39" s="394"/>
      <c r="P39" s="386"/>
      <c r="Q39" s="387"/>
      <c r="R39" s="636"/>
      <c r="S39" s="392"/>
      <c r="T39" s="393"/>
      <c r="U39" s="394"/>
      <c r="V39" s="386"/>
      <c r="W39" s="387"/>
      <c r="X39" s="636"/>
      <c r="Y39" s="392"/>
      <c r="Z39" s="393"/>
      <c r="AA39" s="394"/>
      <c r="AB39" s="386"/>
      <c r="AC39" s="387"/>
      <c r="AD39" s="636"/>
      <c r="AE39" s="392"/>
      <c r="AF39" s="393"/>
      <c r="AG39" s="394"/>
      <c r="AH39" s="386"/>
      <c r="AI39" s="387"/>
      <c r="AJ39" s="636"/>
      <c r="AK39" s="392"/>
      <c r="AL39" s="393"/>
      <c r="AM39" s="394"/>
      <c r="AP39" s="685"/>
      <c r="AQ39" s="648"/>
      <c r="AR39" s="649"/>
      <c r="AS39" s="574"/>
      <c r="AT39" s="542"/>
      <c r="AU39" s="543"/>
      <c r="AV39" s="543"/>
      <c r="AW39" s="544"/>
      <c r="AX39" s="407"/>
      <c r="AY39" s="408"/>
      <c r="AZ39" s="501"/>
      <c r="BA39" s="511"/>
      <c r="BB39" s="512"/>
      <c r="BC39" s="513"/>
      <c r="BD39" s="407"/>
      <c r="BE39" s="408"/>
      <c r="BF39" s="501"/>
      <c r="BG39" s="511"/>
      <c r="BH39" s="512"/>
      <c r="BI39" s="513"/>
      <c r="BJ39" s="407"/>
      <c r="BK39" s="408"/>
      <c r="BL39" s="501"/>
      <c r="BM39" s="511"/>
      <c r="BN39" s="512"/>
      <c r="BO39" s="513"/>
      <c r="BP39" s="407"/>
      <c r="BQ39" s="408"/>
      <c r="BR39" s="501"/>
      <c r="BS39" s="511"/>
      <c r="BT39" s="512"/>
      <c r="BU39" s="513"/>
      <c r="BV39" s="407"/>
      <c r="BW39" s="408"/>
      <c r="BX39" s="501"/>
      <c r="BY39" s="511"/>
      <c r="BZ39" s="512"/>
      <c r="CA39" s="513"/>
    </row>
    <row r="40" spans="2:79" ht="23" customHeight="1">
      <c r="B40" s="382"/>
      <c r="C40" s="372" t="s">
        <v>185</v>
      </c>
      <c r="D40" s="373"/>
      <c r="E40" s="374"/>
      <c r="F40" s="591" t="s">
        <v>111</v>
      </c>
      <c r="G40" s="592"/>
      <c r="H40" s="592"/>
      <c r="I40" s="593"/>
      <c r="J40" s="384"/>
      <c r="K40" s="385"/>
      <c r="L40" s="549" t="s">
        <v>103</v>
      </c>
      <c r="M40" s="389" t="s">
        <v>110</v>
      </c>
      <c r="N40" s="390"/>
      <c r="O40" s="391"/>
      <c r="P40" s="588"/>
      <c r="Q40" s="589"/>
      <c r="R40" s="590" t="s">
        <v>103</v>
      </c>
      <c r="S40" s="389" t="s">
        <v>110</v>
      </c>
      <c r="T40" s="390"/>
      <c r="U40" s="391"/>
      <c r="V40" s="588"/>
      <c r="W40" s="589"/>
      <c r="X40" s="590" t="s">
        <v>103</v>
      </c>
      <c r="Y40" s="389" t="s">
        <v>110</v>
      </c>
      <c r="Z40" s="390"/>
      <c r="AA40" s="391"/>
      <c r="AB40" s="588"/>
      <c r="AC40" s="589"/>
      <c r="AD40" s="590" t="s">
        <v>103</v>
      </c>
      <c r="AE40" s="389" t="s">
        <v>110</v>
      </c>
      <c r="AF40" s="390"/>
      <c r="AG40" s="391"/>
      <c r="AH40" s="588"/>
      <c r="AI40" s="589"/>
      <c r="AJ40" s="590" t="s">
        <v>103</v>
      </c>
      <c r="AK40" s="389" t="s">
        <v>110</v>
      </c>
      <c r="AL40" s="390"/>
      <c r="AM40" s="391"/>
      <c r="AP40" s="685"/>
      <c r="AQ40" s="648"/>
      <c r="AR40" s="649"/>
      <c r="AS40" s="574"/>
      <c r="AT40" s="539" t="s">
        <v>123</v>
      </c>
      <c r="AU40" s="540"/>
      <c r="AV40" s="540"/>
      <c r="AW40" s="541"/>
      <c r="AX40" s="407"/>
      <c r="AY40" s="408"/>
      <c r="AZ40" s="501" t="s">
        <v>117</v>
      </c>
      <c r="BA40" s="508" t="s">
        <v>109</v>
      </c>
      <c r="BB40" s="509"/>
      <c r="BC40" s="510"/>
      <c r="BD40" s="407"/>
      <c r="BE40" s="408"/>
      <c r="BF40" s="501" t="s">
        <v>117</v>
      </c>
      <c r="BG40" s="508" t="s">
        <v>109</v>
      </c>
      <c r="BH40" s="509"/>
      <c r="BI40" s="510"/>
      <c r="BJ40" s="407"/>
      <c r="BK40" s="408"/>
      <c r="BL40" s="501" t="s">
        <v>117</v>
      </c>
      <c r="BM40" s="508" t="s">
        <v>109</v>
      </c>
      <c r="BN40" s="509"/>
      <c r="BO40" s="510"/>
      <c r="BP40" s="407"/>
      <c r="BQ40" s="408"/>
      <c r="BR40" s="501" t="s">
        <v>117</v>
      </c>
      <c r="BS40" s="508" t="s">
        <v>109</v>
      </c>
      <c r="BT40" s="509"/>
      <c r="BU40" s="510"/>
      <c r="BV40" s="407"/>
      <c r="BW40" s="408"/>
      <c r="BX40" s="501" t="s">
        <v>117</v>
      </c>
      <c r="BY40" s="508" t="s">
        <v>109</v>
      </c>
      <c r="BZ40" s="509"/>
      <c r="CA40" s="510"/>
    </row>
    <row r="41" spans="2:79" ht="23" customHeight="1">
      <c r="B41" s="382"/>
      <c r="C41" s="375"/>
      <c r="D41" s="376"/>
      <c r="E41" s="377"/>
      <c r="F41" s="542"/>
      <c r="G41" s="543"/>
      <c r="H41" s="543"/>
      <c r="I41" s="544"/>
      <c r="J41" s="407"/>
      <c r="K41" s="408"/>
      <c r="L41" s="501"/>
      <c r="M41" s="413"/>
      <c r="N41" s="414"/>
      <c r="O41" s="415"/>
      <c r="P41" s="504"/>
      <c r="Q41" s="505"/>
      <c r="R41" s="507"/>
      <c r="S41" s="413"/>
      <c r="T41" s="414"/>
      <c r="U41" s="415"/>
      <c r="V41" s="504"/>
      <c r="W41" s="505"/>
      <c r="X41" s="507"/>
      <c r="Y41" s="413"/>
      <c r="Z41" s="414"/>
      <c r="AA41" s="415"/>
      <c r="AB41" s="504"/>
      <c r="AC41" s="505"/>
      <c r="AD41" s="507"/>
      <c r="AE41" s="413"/>
      <c r="AF41" s="414"/>
      <c r="AG41" s="415"/>
      <c r="AH41" s="504"/>
      <c r="AI41" s="505"/>
      <c r="AJ41" s="507"/>
      <c r="AK41" s="413"/>
      <c r="AL41" s="414"/>
      <c r="AM41" s="415"/>
      <c r="AP41" s="685"/>
      <c r="AQ41" s="648"/>
      <c r="AR41" s="649"/>
      <c r="AS41" s="574"/>
      <c r="AT41" s="542"/>
      <c r="AU41" s="543"/>
      <c r="AV41" s="543"/>
      <c r="AW41" s="544"/>
      <c r="AX41" s="407"/>
      <c r="AY41" s="408"/>
      <c r="AZ41" s="501"/>
      <c r="BA41" s="511"/>
      <c r="BB41" s="512"/>
      <c r="BC41" s="513"/>
      <c r="BD41" s="407"/>
      <c r="BE41" s="408"/>
      <c r="BF41" s="501"/>
      <c r="BG41" s="511"/>
      <c r="BH41" s="512"/>
      <c r="BI41" s="513"/>
      <c r="BJ41" s="407"/>
      <c r="BK41" s="408"/>
      <c r="BL41" s="501"/>
      <c r="BM41" s="511"/>
      <c r="BN41" s="512"/>
      <c r="BO41" s="513"/>
      <c r="BP41" s="407"/>
      <c r="BQ41" s="408"/>
      <c r="BR41" s="501"/>
      <c r="BS41" s="511"/>
      <c r="BT41" s="512"/>
      <c r="BU41" s="513"/>
      <c r="BV41" s="407"/>
      <c r="BW41" s="408"/>
      <c r="BX41" s="501"/>
      <c r="BY41" s="511"/>
      <c r="BZ41" s="512"/>
      <c r="CA41" s="513"/>
    </row>
    <row r="42" spans="2:79" ht="23" customHeight="1">
      <c r="B42" s="382"/>
      <c r="C42" s="375"/>
      <c r="D42" s="376"/>
      <c r="E42" s="377"/>
      <c r="F42" s="582" t="s">
        <v>142</v>
      </c>
      <c r="G42" s="583"/>
      <c r="H42" s="583"/>
      <c r="I42" s="584"/>
      <c r="J42" s="407"/>
      <c r="K42" s="408"/>
      <c r="L42" s="501" t="s">
        <v>103</v>
      </c>
      <c r="M42" s="508" t="s">
        <v>110</v>
      </c>
      <c r="N42" s="509"/>
      <c r="O42" s="510"/>
      <c r="P42" s="569"/>
      <c r="Q42" s="570"/>
      <c r="R42" s="571" t="s">
        <v>103</v>
      </c>
      <c r="S42" s="508" t="s">
        <v>110</v>
      </c>
      <c r="T42" s="509"/>
      <c r="U42" s="510"/>
      <c r="V42" s="569"/>
      <c r="W42" s="570"/>
      <c r="X42" s="571" t="s">
        <v>103</v>
      </c>
      <c r="Y42" s="508" t="s">
        <v>110</v>
      </c>
      <c r="Z42" s="509"/>
      <c r="AA42" s="510"/>
      <c r="AB42" s="569"/>
      <c r="AC42" s="570"/>
      <c r="AD42" s="571" t="s">
        <v>103</v>
      </c>
      <c r="AE42" s="508" t="s">
        <v>110</v>
      </c>
      <c r="AF42" s="509"/>
      <c r="AG42" s="510"/>
      <c r="AH42" s="569"/>
      <c r="AI42" s="570"/>
      <c r="AJ42" s="571" t="s">
        <v>103</v>
      </c>
      <c r="AK42" s="508" t="s">
        <v>110</v>
      </c>
      <c r="AL42" s="509"/>
      <c r="AM42" s="510"/>
      <c r="AP42" s="685"/>
      <c r="AQ42" s="648"/>
      <c r="AR42" s="649"/>
      <c r="AS42" s="574"/>
      <c r="AT42" s="539" t="s">
        <v>124</v>
      </c>
      <c r="AU42" s="540"/>
      <c r="AV42" s="540"/>
      <c r="AW42" s="541"/>
      <c r="AX42" s="407"/>
      <c r="AY42" s="408"/>
      <c r="AZ42" s="501" t="s">
        <v>117</v>
      </c>
      <c r="BA42" s="508" t="s">
        <v>109</v>
      </c>
      <c r="BB42" s="509"/>
      <c r="BC42" s="510"/>
      <c r="BD42" s="407"/>
      <c r="BE42" s="408"/>
      <c r="BF42" s="501" t="s">
        <v>117</v>
      </c>
      <c r="BG42" s="508" t="s">
        <v>109</v>
      </c>
      <c r="BH42" s="509"/>
      <c r="BI42" s="510"/>
      <c r="BJ42" s="407"/>
      <c r="BK42" s="408"/>
      <c r="BL42" s="501" t="s">
        <v>117</v>
      </c>
      <c r="BM42" s="508" t="s">
        <v>109</v>
      </c>
      <c r="BN42" s="509"/>
      <c r="BO42" s="510"/>
      <c r="BP42" s="407"/>
      <c r="BQ42" s="408"/>
      <c r="BR42" s="501" t="s">
        <v>117</v>
      </c>
      <c r="BS42" s="508" t="s">
        <v>109</v>
      </c>
      <c r="BT42" s="509"/>
      <c r="BU42" s="510"/>
      <c r="BV42" s="407"/>
      <c r="BW42" s="408"/>
      <c r="BX42" s="501" t="s">
        <v>117</v>
      </c>
      <c r="BY42" s="508" t="s">
        <v>109</v>
      </c>
      <c r="BZ42" s="509"/>
      <c r="CA42" s="510"/>
    </row>
    <row r="43" spans="2:79" ht="23" customHeight="1" thickBot="1">
      <c r="B43" s="382"/>
      <c r="C43" s="375"/>
      <c r="D43" s="376"/>
      <c r="E43" s="377"/>
      <c r="F43" s="585"/>
      <c r="G43" s="586"/>
      <c r="H43" s="586"/>
      <c r="I43" s="587"/>
      <c r="J43" s="545"/>
      <c r="K43" s="546"/>
      <c r="L43" s="547"/>
      <c r="M43" s="594"/>
      <c r="N43" s="595"/>
      <c r="O43" s="596"/>
      <c r="P43" s="532"/>
      <c r="Q43" s="533"/>
      <c r="R43" s="572"/>
      <c r="S43" s="594"/>
      <c r="T43" s="595"/>
      <c r="U43" s="596"/>
      <c r="V43" s="532"/>
      <c r="W43" s="533"/>
      <c r="X43" s="572"/>
      <c r="Y43" s="594"/>
      <c r="Z43" s="595"/>
      <c r="AA43" s="596"/>
      <c r="AB43" s="532"/>
      <c r="AC43" s="533"/>
      <c r="AD43" s="572"/>
      <c r="AE43" s="594"/>
      <c r="AF43" s="595"/>
      <c r="AG43" s="596"/>
      <c r="AH43" s="532"/>
      <c r="AI43" s="533"/>
      <c r="AJ43" s="572"/>
      <c r="AK43" s="594"/>
      <c r="AL43" s="595"/>
      <c r="AM43" s="596"/>
      <c r="AP43" s="685"/>
      <c r="AQ43" s="648"/>
      <c r="AR43" s="649"/>
      <c r="AS43" s="575"/>
      <c r="AT43" s="579"/>
      <c r="AU43" s="580"/>
      <c r="AV43" s="580"/>
      <c r="AW43" s="581"/>
      <c r="AX43" s="386"/>
      <c r="AY43" s="387"/>
      <c r="AZ43" s="517"/>
      <c r="BA43" s="514"/>
      <c r="BB43" s="515"/>
      <c r="BC43" s="516"/>
      <c r="BD43" s="386"/>
      <c r="BE43" s="387"/>
      <c r="BF43" s="517"/>
      <c r="BG43" s="514"/>
      <c r="BH43" s="515"/>
      <c r="BI43" s="516"/>
      <c r="BJ43" s="386"/>
      <c r="BK43" s="387"/>
      <c r="BL43" s="517"/>
      <c r="BM43" s="514"/>
      <c r="BN43" s="515"/>
      <c r="BO43" s="516"/>
      <c r="BP43" s="386"/>
      <c r="BQ43" s="387"/>
      <c r="BR43" s="517"/>
      <c r="BS43" s="514"/>
      <c r="BT43" s="515"/>
      <c r="BU43" s="516"/>
      <c r="BV43" s="386"/>
      <c r="BW43" s="387"/>
      <c r="BX43" s="517"/>
      <c r="BY43" s="514"/>
      <c r="BZ43" s="515"/>
      <c r="CA43" s="516"/>
    </row>
    <row r="44" spans="2:79" ht="23" customHeight="1">
      <c r="B44" s="382"/>
      <c r="C44" s="375"/>
      <c r="D44" s="376"/>
      <c r="E44" s="377"/>
      <c r="F44" s="539" t="s">
        <v>112</v>
      </c>
      <c r="G44" s="540"/>
      <c r="H44" s="540"/>
      <c r="I44" s="541"/>
      <c r="J44" s="407"/>
      <c r="K44" s="408"/>
      <c r="L44" s="501" t="s">
        <v>103</v>
      </c>
      <c r="M44" s="508" t="s">
        <v>109</v>
      </c>
      <c r="N44" s="509"/>
      <c r="O44" s="510"/>
      <c r="P44" s="407"/>
      <c r="Q44" s="408"/>
      <c r="R44" s="501" t="s">
        <v>103</v>
      </c>
      <c r="S44" s="508" t="s">
        <v>109</v>
      </c>
      <c r="T44" s="509"/>
      <c r="U44" s="510"/>
      <c r="V44" s="407"/>
      <c r="W44" s="408"/>
      <c r="X44" s="501" t="s">
        <v>103</v>
      </c>
      <c r="Y44" s="508" t="s">
        <v>109</v>
      </c>
      <c r="Z44" s="509"/>
      <c r="AA44" s="510"/>
      <c r="AB44" s="407"/>
      <c r="AC44" s="408"/>
      <c r="AD44" s="501" t="s">
        <v>103</v>
      </c>
      <c r="AE44" s="508" t="s">
        <v>109</v>
      </c>
      <c r="AF44" s="509"/>
      <c r="AG44" s="510"/>
      <c r="AH44" s="407"/>
      <c r="AI44" s="408"/>
      <c r="AJ44" s="501" t="s">
        <v>103</v>
      </c>
      <c r="AK44" s="508" t="s">
        <v>109</v>
      </c>
      <c r="AL44" s="509"/>
      <c r="AM44" s="510"/>
      <c r="AP44" s="685"/>
      <c r="AQ44" s="648"/>
      <c r="AR44" s="650"/>
      <c r="AS44" s="86"/>
      <c r="AT44" s="624" t="s">
        <v>125</v>
      </c>
      <c r="AU44" s="625"/>
      <c r="AV44" s="625"/>
      <c r="AW44" s="626"/>
      <c r="AX44" s="405"/>
      <c r="AY44" s="406"/>
      <c r="AZ44" s="500" t="s">
        <v>126</v>
      </c>
      <c r="BA44" s="410" t="s">
        <v>109</v>
      </c>
      <c r="BB44" s="411"/>
      <c r="BC44" s="412"/>
      <c r="BD44" s="502"/>
      <c r="BE44" s="503"/>
      <c r="BF44" s="506" t="s">
        <v>126</v>
      </c>
      <c r="BG44" s="410" t="s">
        <v>109</v>
      </c>
      <c r="BH44" s="411"/>
      <c r="BI44" s="412"/>
      <c r="BJ44" s="502"/>
      <c r="BK44" s="503"/>
      <c r="BL44" s="506" t="s">
        <v>126</v>
      </c>
      <c r="BM44" s="410" t="s">
        <v>109</v>
      </c>
      <c r="BN44" s="411"/>
      <c r="BO44" s="412"/>
      <c r="BP44" s="502"/>
      <c r="BQ44" s="503"/>
      <c r="BR44" s="506" t="s">
        <v>126</v>
      </c>
      <c r="BS44" s="410" t="s">
        <v>109</v>
      </c>
      <c r="BT44" s="411"/>
      <c r="BU44" s="412"/>
      <c r="BV44" s="502"/>
      <c r="BW44" s="503"/>
      <c r="BX44" s="506" t="s">
        <v>126</v>
      </c>
      <c r="BY44" s="410" t="s">
        <v>109</v>
      </c>
      <c r="BZ44" s="411"/>
      <c r="CA44" s="412"/>
    </row>
    <row r="45" spans="2:79" ht="23" customHeight="1" thickBot="1">
      <c r="B45" s="382"/>
      <c r="C45" s="378"/>
      <c r="D45" s="379"/>
      <c r="E45" s="380"/>
      <c r="F45" s="579"/>
      <c r="G45" s="580"/>
      <c r="H45" s="580"/>
      <c r="I45" s="581"/>
      <c r="J45" s="386"/>
      <c r="K45" s="387"/>
      <c r="L45" s="517"/>
      <c r="M45" s="392"/>
      <c r="N45" s="393"/>
      <c r="O45" s="394"/>
      <c r="P45" s="386"/>
      <c r="Q45" s="387"/>
      <c r="R45" s="517"/>
      <c r="S45" s="392"/>
      <c r="T45" s="393"/>
      <c r="U45" s="394"/>
      <c r="V45" s="386"/>
      <c r="W45" s="387"/>
      <c r="X45" s="517"/>
      <c r="Y45" s="392"/>
      <c r="Z45" s="393"/>
      <c r="AA45" s="394"/>
      <c r="AB45" s="386"/>
      <c r="AC45" s="387"/>
      <c r="AD45" s="517"/>
      <c r="AE45" s="392"/>
      <c r="AF45" s="393"/>
      <c r="AG45" s="394"/>
      <c r="AH45" s="386"/>
      <c r="AI45" s="387"/>
      <c r="AJ45" s="517"/>
      <c r="AK45" s="392"/>
      <c r="AL45" s="393"/>
      <c r="AM45" s="394"/>
      <c r="AP45" s="685"/>
      <c r="AQ45" s="648"/>
      <c r="AR45" s="650"/>
      <c r="AS45" s="86"/>
      <c r="AT45" s="627"/>
      <c r="AU45" s="560"/>
      <c r="AV45" s="560"/>
      <c r="AW45" s="561"/>
      <c r="AX45" s="407"/>
      <c r="AY45" s="408"/>
      <c r="AZ45" s="501"/>
      <c r="BA45" s="413"/>
      <c r="BB45" s="414"/>
      <c r="BC45" s="415"/>
      <c r="BD45" s="504"/>
      <c r="BE45" s="505"/>
      <c r="BF45" s="507"/>
      <c r="BG45" s="413"/>
      <c r="BH45" s="414"/>
      <c r="BI45" s="415"/>
      <c r="BJ45" s="504"/>
      <c r="BK45" s="505"/>
      <c r="BL45" s="507"/>
      <c r="BM45" s="413"/>
      <c r="BN45" s="414"/>
      <c r="BO45" s="415"/>
      <c r="BP45" s="504"/>
      <c r="BQ45" s="505"/>
      <c r="BR45" s="507"/>
      <c r="BS45" s="413"/>
      <c r="BT45" s="414"/>
      <c r="BU45" s="415"/>
      <c r="BV45" s="504"/>
      <c r="BW45" s="505"/>
      <c r="BX45" s="507"/>
      <c r="BY45" s="413"/>
      <c r="BZ45" s="414"/>
      <c r="CA45" s="415"/>
    </row>
    <row r="46" spans="2:79" ht="23" customHeight="1">
      <c r="B46" s="87"/>
      <c r="C46" s="88"/>
      <c r="D46" s="88"/>
      <c r="E46" s="88"/>
      <c r="F46" s="89"/>
      <c r="G46" s="89"/>
      <c r="H46" s="89"/>
      <c r="I46" s="89"/>
      <c r="J46" s="85"/>
      <c r="K46" s="85"/>
      <c r="L46" s="90"/>
      <c r="M46" s="84"/>
      <c r="N46" s="84"/>
      <c r="O46" s="84"/>
      <c r="P46" s="85"/>
      <c r="Q46" s="85"/>
      <c r="R46" s="90"/>
      <c r="S46" s="84"/>
      <c r="T46" s="84"/>
      <c r="U46" s="84"/>
      <c r="V46" s="85"/>
      <c r="W46" s="85"/>
      <c r="X46" s="90"/>
      <c r="Y46" s="84"/>
      <c r="Z46" s="84"/>
      <c r="AA46" s="84"/>
      <c r="AB46" s="85"/>
      <c r="AC46" s="85"/>
      <c r="AD46" s="90"/>
      <c r="AE46" s="84"/>
      <c r="AF46" s="84"/>
      <c r="AG46" s="84"/>
      <c r="AH46" s="85"/>
      <c r="AI46" s="85"/>
      <c r="AJ46" s="90"/>
      <c r="AK46" s="84"/>
      <c r="AL46" s="84"/>
      <c r="AM46" s="84"/>
      <c r="AP46" s="685"/>
      <c r="AQ46" s="91"/>
      <c r="AR46" s="92"/>
      <c r="AS46" s="93"/>
      <c r="AT46" s="673" t="s">
        <v>188</v>
      </c>
      <c r="AU46" s="477"/>
      <c r="AV46" s="477"/>
      <c r="AW46" s="674"/>
      <c r="AX46" s="407"/>
      <c r="AY46" s="408"/>
      <c r="AZ46" s="628" t="s">
        <v>189</v>
      </c>
      <c r="BA46" s="508" t="s">
        <v>109</v>
      </c>
      <c r="BB46" s="509"/>
      <c r="BC46" s="510"/>
      <c r="BD46" s="569"/>
      <c r="BE46" s="570"/>
      <c r="BF46" s="628" t="s">
        <v>189</v>
      </c>
      <c r="BG46" s="508" t="s">
        <v>109</v>
      </c>
      <c r="BH46" s="509"/>
      <c r="BI46" s="510"/>
      <c r="BJ46" s="569"/>
      <c r="BK46" s="570"/>
      <c r="BL46" s="628" t="s">
        <v>189</v>
      </c>
      <c r="BM46" s="508" t="s">
        <v>109</v>
      </c>
      <c r="BN46" s="509"/>
      <c r="BO46" s="510"/>
      <c r="BP46" s="569"/>
      <c r="BQ46" s="570"/>
      <c r="BR46" s="628" t="s">
        <v>189</v>
      </c>
      <c r="BS46" s="508" t="s">
        <v>109</v>
      </c>
      <c r="BT46" s="509"/>
      <c r="BU46" s="510"/>
      <c r="BV46" s="569"/>
      <c r="BW46" s="570"/>
      <c r="BX46" s="628" t="s">
        <v>189</v>
      </c>
      <c r="BY46" s="508" t="s">
        <v>109</v>
      </c>
      <c r="BZ46" s="509"/>
      <c r="CA46" s="510"/>
    </row>
    <row r="47" spans="2:79" ht="23" customHeight="1" thickBot="1">
      <c r="B47" s="679" t="s">
        <v>180</v>
      </c>
      <c r="C47" s="678" t="s">
        <v>265</v>
      </c>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P47" s="685"/>
      <c r="AQ47" s="94"/>
      <c r="AR47" s="95"/>
      <c r="AS47" s="96"/>
      <c r="AT47" s="675"/>
      <c r="AU47" s="676"/>
      <c r="AV47" s="676"/>
      <c r="AW47" s="677"/>
      <c r="AX47" s="386"/>
      <c r="AY47" s="387"/>
      <c r="AZ47" s="629"/>
      <c r="BA47" s="392"/>
      <c r="BB47" s="393"/>
      <c r="BC47" s="394"/>
      <c r="BD47" s="630"/>
      <c r="BE47" s="631"/>
      <c r="BF47" s="629"/>
      <c r="BG47" s="392"/>
      <c r="BH47" s="393"/>
      <c r="BI47" s="394"/>
      <c r="BJ47" s="630"/>
      <c r="BK47" s="631"/>
      <c r="BL47" s="629"/>
      <c r="BM47" s="392"/>
      <c r="BN47" s="393"/>
      <c r="BO47" s="394"/>
      <c r="BP47" s="630"/>
      <c r="BQ47" s="631"/>
      <c r="BR47" s="629"/>
      <c r="BS47" s="392"/>
      <c r="BT47" s="393"/>
      <c r="BU47" s="394"/>
      <c r="BV47" s="630"/>
      <c r="BW47" s="631"/>
      <c r="BX47" s="629"/>
      <c r="BY47" s="392"/>
      <c r="BZ47" s="393"/>
      <c r="CA47" s="394"/>
    </row>
    <row r="48" spans="2:79" ht="23" customHeight="1">
      <c r="B48" s="680"/>
      <c r="C48" s="678"/>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P48" s="685"/>
      <c r="AQ48" s="648" t="s">
        <v>181</v>
      </c>
      <c r="AR48" s="650"/>
      <c r="AS48" s="649"/>
      <c r="AT48" s="635" t="s">
        <v>194</v>
      </c>
      <c r="AU48" s="592"/>
      <c r="AV48" s="592"/>
      <c r="AW48" s="593"/>
      <c r="AX48" s="384"/>
      <c r="AY48" s="385"/>
      <c r="AZ48" s="549" t="s">
        <v>126</v>
      </c>
      <c r="BA48" s="389" t="s">
        <v>109</v>
      </c>
      <c r="BB48" s="390"/>
      <c r="BC48" s="391"/>
      <c r="BD48" s="384"/>
      <c r="BE48" s="385"/>
      <c r="BF48" s="549" t="s">
        <v>126</v>
      </c>
      <c r="BG48" s="389" t="s">
        <v>109</v>
      </c>
      <c r="BH48" s="390"/>
      <c r="BI48" s="391"/>
      <c r="BJ48" s="384"/>
      <c r="BK48" s="385"/>
      <c r="BL48" s="549" t="s">
        <v>126</v>
      </c>
      <c r="BM48" s="389" t="s">
        <v>109</v>
      </c>
      <c r="BN48" s="390"/>
      <c r="BO48" s="391"/>
      <c r="BP48" s="384"/>
      <c r="BQ48" s="385"/>
      <c r="BR48" s="549" t="s">
        <v>126</v>
      </c>
      <c r="BS48" s="389" t="s">
        <v>109</v>
      </c>
      <c r="BT48" s="390"/>
      <c r="BU48" s="391"/>
      <c r="BV48" s="384"/>
      <c r="BW48" s="385"/>
      <c r="BX48" s="549" t="s">
        <v>126</v>
      </c>
      <c r="BY48" s="389" t="s">
        <v>109</v>
      </c>
      <c r="BZ48" s="390"/>
      <c r="CA48" s="391"/>
    </row>
    <row r="49" spans="1:79" ht="23" customHeight="1">
      <c r="B49" s="680"/>
      <c r="C49" s="678"/>
      <c r="D49" s="678"/>
      <c r="E49" s="678"/>
      <c r="F49" s="678"/>
      <c r="G49" s="678"/>
      <c r="H49" s="678"/>
      <c r="I49" s="678"/>
      <c r="J49" s="678"/>
      <c r="K49" s="678"/>
      <c r="L49" s="678"/>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P49" s="685"/>
      <c r="AQ49" s="648"/>
      <c r="AR49" s="650"/>
      <c r="AS49" s="649"/>
      <c r="AT49" s="591"/>
      <c r="AU49" s="592"/>
      <c r="AV49" s="592"/>
      <c r="AW49" s="593"/>
      <c r="AX49" s="545"/>
      <c r="AY49" s="546"/>
      <c r="AZ49" s="547"/>
      <c r="BA49" s="632"/>
      <c r="BB49" s="633"/>
      <c r="BC49" s="634"/>
      <c r="BD49" s="545"/>
      <c r="BE49" s="546"/>
      <c r="BF49" s="547"/>
      <c r="BG49" s="632"/>
      <c r="BH49" s="633"/>
      <c r="BI49" s="634"/>
      <c r="BJ49" s="545"/>
      <c r="BK49" s="546"/>
      <c r="BL49" s="547"/>
      <c r="BM49" s="632"/>
      <c r="BN49" s="633"/>
      <c r="BO49" s="634"/>
      <c r="BP49" s="545"/>
      <c r="BQ49" s="546"/>
      <c r="BR49" s="547"/>
      <c r="BS49" s="632"/>
      <c r="BT49" s="633"/>
      <c r="BU49" s="634"/>
      <c r="BV49" s="545"/>
      <c r="BW49" s="546"/>
      <c r="BX49" s="547"/>
      <c r="BY49" s="632"/>
      <c r="BZ49" s="633"/>
      <c r="CA49" s="634"/>
    </row>
    <row r="50" spans="1:79" ht="23" customHeight="1">
      <c r="B50" s="680"/>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P50" s="685"/>
      <c r="AQ50" s="648"/>
      <c r="AR50" s="650"/>
      <c r="AS50" s="649"/>
      <c r="AT50" s="671" t="s">
        <v>196</v>
      </c>
      <c r="AU50" s="459"/>
      <c r="AV50" s="459"/>
      <c r="AW50" s="672"/>
      <c r="AX50" s="407"/>
      <c r="AY50" s="408"/>
      <c r="AZ50" s="501" t="s">
        <v>173</v>
      </c>
      <c r="BA50" s="508" t="s">
        <v>109</v>
      </c>
      <c r="BB50" s="509"/>
      <c r="BC50" s="510"/>
      <c r="BD50" s="407"/>
      <c r="BE50" s="408"/>
      <c r="BF50" s="501" t="s">
        <v>173</v>
      </c>
      <c r="BG50" s="508" t="s">
        <v>109</v>
      </c>
      <c r="BH50" s="509"/>
      <c r="BI50" s="510"/>
      <c r="BJ50" s="407"/>
      <c r="BK50" s="408"/>
      <c r="BL50" s="501" t="s">
        <v>173</v>
      </c>
      <c r="BM50" s="508" t="s">
        <v>109</v>
      </c>
      <c r="BN50" s="509"/>
      <c r="BO50" s="510"/>
      <c r="BP50" s="407"/>
      <c r="BQ50" s="408"/>
      <c r="BR50" s="501" t="s">
        <v>173</v>
      </c>
      <c r="BS50" s="508" t="s">
        <v>109</v>
      </c>
      <c r="BT50" s="509"/>
      <c r="BU50" s="510"/>
      <c r="BV50" s="407"/>
      <c r="BW50" s="408"/>
      <c r="BX50" s="501" t="s">
        <v>173</v>
      </c>
      <c r="BY50" s="508" t="s">
        <v>109</v>
      </c>
      <c r="BZ50" s="509"/>
      <c r="CA50" s="510"/>
    </row>
    <row r="51" spans="1:79" ht="23" customHeight="1">
      <c r="B51" s="680"/>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c r="AP51" s="685"/>
      <c r="AQ51" s="648"/>
      <c r="AR51" s="650"/>
      <c r="AS51" s="649"/>
      <c r="AT51" s="402"/>
      <c r="AU51" s="403"/>
      <c r="AV51" s="403"/>
      <c r="AW51" s="404"/>
      <c r="AX51" s="407"/>
      <c r="AY51" s="408"/>
      <c r="AZ51" s="501"/>
      <c r="BA51" s="511"/>
      <c r="BB51" s="512"/>
      <c r="BC51" s="513"/>
      <c r="BD51" s="407"/>
      <c r="BE51" s="408"/>
      <c r="BF51" s="501"/>
      <c r="BG51" s="511"/>
      <c r="BH51" s="512"/>
      <c r="BI51" s="513"/>
      <c r="BJ51" s="407"/>
      <c r="BK51" s="408"/>
      <c r="BL51" s="501"/>
      <c r="BM51" s="511"/>
      <c r="BN51" s="512"/>
      <c r="BO51" s="513"/>
      <c r="BP51" s="407"/>
      <c r="BQ51" s="408"/>
      <c r="BR51" s="501"/>
      <c r="BS51" s="511"/>
      <c r="BT51" s="512"/>
      <c r="BU51" s="513"/>
      <c r="BV51" s="407"/>
      <c r="BW51" s="408"/>
      <c r="BX51" s="501"/>
      <c r="BY51" s="511"/>
      <c r="BZ51" s="512"/>
      <c r="CA51" s="513"/>
    </row>
    <row r="52" spans="1:79" ht="23" customHeight="1">
      <c r="B52" s="680"/>
      <c r="C52" s="678"/>
      <c r="D52" s="678"/>
      <c r="E52" s="678"/>
      <c r="F52" s="678"/>
      <c r="G52" s="678"/>
      <c r="H52" s="678"/>
      <c r="I52" s="678"/>
      <c r="J52" s="678"/>
      <c r="K52" s="678"/>
      <c r="L52" s="678"/>
      <c r="M52" s="678"/>
      <c r="N52" s="678"/>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P52" s="685"/>
      <c r="AQ52" s="648"/>
      <c r="AR52" s="650"/>
      <c r="AS52" s="649"/>
      <c r="AT52" s="642" t="s">
        <v>171</v>
      </c>
      <c r="AU52" s="540"/>
      <c r="AV52" s="540"/>
      <c r="AW52" s="541"/>
      <c r="AX52" s="407"/>
      <c r="AY52" s="408"/>
      <c r="AZ52" s="501" t="s">
        <v>174</v>
      </c>
      <c r="BA52" s="508" t="s">
        <v>109</v>
      </c>
      <c r="BB52" s="509"/>
      <c r="BC52" s="510"/>
      <c r="BD52" s="407"/>
      <c r="BE52" s="408"/>
      <c r="BF52" s="501" t="s">
        <v>174</v>
      </c>
      <c r="BG52" s="508" t="s">
        <v>109</v>
      </c>
      <c r="BH52" s="509"/>
      <c r="BI52" s="510"/>
      <c r="BJ52" s="407"/>
      <c r="BK52" s="408"/>
      <c r="BL52" s="501" t="s">
        <v>174</v>
      </c>
      <c r="BM52" s="508" t="s">
        <v>109</v>
      </c>
      <c r="BN52" s="509"/>
      <c r="BO52" s="510"/>
      <c r="BP52" s="407"/>
      <c r="BQ52" s="408"/>
      <c r="BR52" s="501" t="s">
        <v>174</v>
      </c>
      <c r="BS52" s="508" t="s">
        <v>109</v>
      </c>
      <c r="BT52" s="509"/>
      <c r="BU52" s="510"/>
      <c r="BV52" s="407"/>
      <c r="BW52" s="408"/>
      <c r="BX52" s="501" t="s">
        <v>174</v>
      </c>
      <c r="BY52" s="508" t="s">
        <v>109</v>
      </c>
      <c r="BZ52" s="509"/>
      <c r="CA52" s="510"/>
    </row>
    <row r="53" spans="1:79" s="97" customFormat="1" ht="23" customHeight="1">
      <c r="B53" s="680"/>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72"/>
      <c r="AO53" s="98"/>
      <c r="AP53" s="685"/>
      <c r="AQ53" s="648"/>
      <c r="AR53" s="650"/>
      <c r="AS53" s="649"/>
      <c r="AT53" s="542"/>
      <c r="AU53" s="543"/>
      <c r="AV53" s="543"/>
      <c r="AW53" s="544"/>
      <c r="AX53" s="407"/>
      <c r="AY53" s="408"/>
      <c r="AZ53" s="501"/>
      <c r="BA53" s="511"/>
      <c r="BB53" s="512"/>
      <c r="BC53" s="513"/>
      <c r="BD53" s="407"/>
      <c r="BE53" s="408"/>
      <c r="BF53" s="501"/>
      <c r="BG53" s="511"/>
      <c r="BH53" s="512"/>
      <c r="BI53" s="513"/>
      <c r="BJ53" s="407"/>
      <c r="BK53" s="408"/>
      <c r="BL53" s="501"/>
      <c r="BM53" s="511"/>
      <c r="BN53" s="512"/>
      <c r="BO53" s="513"/>
      <c r="BP53" s="407"/>
      <c r="BQ53" s="408"/>
      <c r="BR53" s="501"/>
      <c r="BS53" s="511"/>
      <c r="BT53" s="512"/>
      <c r="BU53" s="513"/>
      <c r="BV53" s="407"/>
      <c r="BW53" s="408"/>
      <c r="BX53" s="501"/>
      <c r="BY53" s="511"/>
      <c r="BZ53" s="512"/>
      <c r="CA53" s="513"/>
    </row>
    <row r="54" spans="1:79" ht="23" customHeight="1">
      <c r="A54" s="97"/>
      <c r="B54" s="680"/>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99"/>
      <c r="AP54" s="685"/>
      <c r="AQ54" s="648"/>
      <c r="AR54" s="650"/>
      <c r="AS54" s="649"/>
      <c r="AT54" s="635" t="s">
        <v>172</v>
      </c>
      <c r="AU54" s="592"/>
      <c r="AV54" s="592"/>
      <c r="AW54" s="593"/>
      <c r="AX54" s="384"/>
      <c r="AY54" s="385"/>
      <c r="AZ54" s="549" t="s">
        <v>174</v>
      </c>
      <c r="BA54" s="389" t="s">
        <v>109</v>
      </c>
      <c r="BB54" s="390"/>
      <c r="BC54" s="391"/>
      <c r="BD54" s="384"/>
      <c r="BE54" s="385"/>
      <c r="BF54" s="549" t="s">
        <v>174</v>
      </c>
      <c r="BG54" s="389" t="s">
        <v>109</v>
      </c>
      <c r="BH54" s="390"/>
      <c r="BI54" s="391"/>
      <c r="BJ54" s="384"/>
      <c r="BK54" s="385"/>
      <c r="BL54" s="549" t="s">
        <v>174</v>
      </c>
      <c r="BM54" s="389" t="s">
        <v>109</v>
      </c>
      <c r="BN54" s="390"/>
      <c r="BO54" s="391"/>
      <c r="BP54" s="384"/>
      <c r="BQ54" s="385"/>
      <c r="BR54" s="549" t="s">
        <v>174</v>
      </c>
      <c r="BS54" s="389" t="s">
        <v>109</v>
      </c>
      <c r="BT54" s="390"/>
      <c r="BU54" s="391"/>
      <c r="BV54" s="384"/>
      <c r="BW54" s="385"/>
      <c r="BX54" s="549" t="s">
        <v>174</v>
      </c>
      <c r="BY54" s="389" t="s">
        <v>109</v>
      </c>
      <c r="BZ54" s="390"/>
      <c r="CA54" s="391"/>
    </row>
    <row r="55" spans="1:79" ht="23" customHeight="1" thickBot="1">
      <c r="B55" s="100"/>
      <c r="C55" s="678"/>
      <c r="D55" s="678"/>
      <c r="E55" s="678"/>
      <c r="F55" s="678"/>
      <c r="G55" s="678"/>
      <c r="H55" s="678"/>
      <c r="I55" s="678"/>
      <c r="J55" s="678"/>
      <c r="K55" s="678"/>
      <c r="L55" s="678"/>
      <c r="M55" s="678"/>
      <c r="N55" s="678"/>
      <c r="O55" s="678"/>
      <c r="P55" s="678"/>
      <c r="Q55" s="678"/>
      <c r="R55" s="678"/>
      <c r="S55" s="678"/>
      <c r="T55" s="678"/>
      <c r="U55" s="678"/>
      <c r="V55" s="678"/>
      <c r="W55" s="678"/>
      <c r="X55" s="678"/>
      <c r="Y55" s="678"/>
      <c r="Z55" s="678"/>
      <c r="AA55" s="678"/>
      <c r="AB55" s="678"/>
      <c r="AC55" s="678"/>
      <c r="AD55" s="678"/>
      <c r="AE55" s="678"/>
      <c r="AF55" s="678"/>
      <c r="AG55" s="678"/>
      <c r="AH55" s="678"/>
      <c r="AI55" s="678"/>
      <c r="AJ55" s="678"/>
      <c r="AK55" s="678"/>
      <c r="AL55" s="678"/>
      <c r="AM55" s="678"/>
      <c r="AN55" s="99"/>
      <c r="AP55" s="686"/>
      <c r="AQ55" s="681"/>
      <c r="AR55" s="682"/>
      <c r="AS55" s="683"/>
      <c r="AT55" s="579"/>
      <c r="AU55" s="580"/>
      <c r="AV55" s="580"/>
      <c r="AW55" s="581"/>
      <c r="AX55" s="386"/>
      <c r="AY55" s="387"/>
      <c r="AZ55" s="517"/>
      <c r="BA55" s="514"/>
      <c r="BB55" s="515"/>
      <c r="BC55" s="516"/>
      <c r="BD55" s="386"/>
      <c r="BE55" s="387"/>
      <c r="BF55" s="517"/>
      <c r="BG55" s="514"/>
      <c r="BH55" s="515"/>
      <c r="BI55" s="516"/>
      <c r="BJ55" s="386"/>
      <c r="BK55" s="387"/>
      <c r="BL55" s="517"/>
      <c r="BM55" s="514"/>
      <c r="BN55" s="515"/>
      <c r="BO55" s="516"/>
      <c r="BP55" s="386"/>
      <c r="BQ55" s="387"/>
      <c r="BR55" s="517"/>
      <c r="BS55" s="514"/>
      <c r="BT55" s="515"/>
      <c r="BU55" s="516"/>
      <c r="BV55" s="386"/>
      <c r="BW55" s="387"/>
      <c r="BX55" s="517"/>
      <c r="BY55" s="514"/>
      <c r="BZ55" s="515"/>
      <c r="CA55" s="516"/>
    </row>
    <row r="56" spans="1:79" ht="30" customHeight="1">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row>
    <row r="57" spans="1:79" ht="30" customHeight="1">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row>
    <row r="58" spans="1:79" ht="30" customHeight="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row>
    <row r="59" spans="1:79" ht="30" customHeight="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98"/>
    </row>
    <row r="60" spans="1:79" ht="30" customHeight="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row>
    <row r="61" spans="1:79">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row>
  </sheetData>
  <sheetProtection algorithmName="SHA-512" hashValue="uJyXHfAmBZsOOVy2NzGVBkF6sIFOmy3HPlmrsjQ/OArWEkx59BiocDXWfYwMRmLgKc/HCJKsfNZrf8EKQq8Odg==" saltValue="35C2LNblRVFE//QZdvFx/w==" spinCount="100000" sheet="1" selectLockedCells="1" autoFilter="0"/>
  <mergeCells count="833">
    <mergeCell ref="C47:AM55"/>
    <mergeCell ref="B47:B54"/>
    <mergeCell ref="AQ48:AS55"/>
    <mergeCell ref="AP14:AP55"/>
    <mergeCell ref="F32:I33"/>
    <mergeCell ref="J32:K33"/>
    <mergeCell ref="L32:L33"/>
    <mergeCell ref="M32:O32"/>
    <mergeCell ref="P32:Q33"/>
    <mergeCell ref="R32:R33"/>
    <mergeCell ref="J38:K39"/>
    <mergeCell ref="AE37:AG37"/>
    <mergeCell ref="AK37:AM37"/>
    <mergeCell ref="AS34:AS43"/>
    <mergeCell ref="AK34:AM34"/>
    <mergeCell ref="M35:O35"/>
    <mergeCell ref="AH38:AI39"/>
    <mergeCell ref="AJ38:AJ39"/>
    <mergeCell ref="F38:I39"/>
    <mergeCell ref="M33:O33"/>
    <mergeCell ref="S33:U33"/>
    <mergeCell ref="Z16:AA16"/>
    <mergeCell ref="AK44:AM44"/>
    <mergeCell ref="AK45:AM45"/>
    <mergeCell ref="AZ32:AZ33"/>
    <mergeCell ref="BA32:BC32"/>
    <mergeCell ref="AJ12:AJ13"/>
    <mergeCell ref="AK12:AM13"/>
    <mergeCell ref="AB12:AC13"/>
    <mergeCell ref="AD12:AD13"/>
    <mergeCell ref="AE12:AG13"/>
    <mergeCell ref="AH12:AI13"/>
    <mergeCell ref="AB14:AE14"/>
    <mergeCell ref="AB16:AE16"/>
    <mergeCell ref="AK32:AM32"/>
    <mergeCell ref="AK33:AM33"/>
    <mergeCell ref="AF14:AG14"/>
    <mergeCell ref="AH14:AK14"/>
    <mergeCell ref="AL14:AM14"/>
    <mergeCell ref="AE31:AG31"/>
    <mergeCell ref="AK31:AM31"/>
    <mergeCell ref="AH30:AI31"/>
    <mergeCell ref="AD30:AD31"/>
    <mergeCell ref="AE30:AG30"/>
    <mergeCell ref="AB30:AC31"/>
    <mergeCell ref="AT20:AW21"/>
    <mergeCell ref="AX20:AY21"/>
    <mergeCell ref="AZ20:AZ21"/>
    <mergeCell ref="AX52:AY53"/>
    <mergeCell ref="AZ52:AZ53"/>
    <mergeCell ref="BG54:BI54"/>
    <mergeCell ref="BJ54:BK55"/>
    <mergeCell ref="BL54:BL55"/>
    <mergeCell ref="AB36:AC37"/>
    <mergeCell ref="AD36:AD37"/>
    <mergeCell ref="AE36:AG36"/>
    <mergeCell ref="AX54:AY55"/>
    <mergeCell ref="AZ54:AZ55"/>
    <mergeCell ref="AX50:AY51"/>
    <mergeCell ref="AZ50:AZ51"/>
    <mergeCell ref="AT50:AW51"/>
    <mergeCell ref="AT52:AW53"/>
    <mergeCell ref="AT54:AW55"/>
    <mergeCell ref="BA55:BC55"/>
    <mergeCell ref="BA54:BC54"/>
    <mergeCell ref="BD54:BE55"/>
    <mergeCell ref="BF54:BF55"/>
    <mergeCell ref="BA53:BC53"/>
    <mergeCell ref="BJ38:BK39"/>
    <mergeCell ref="AT46:AW47"/>
    <mergeCell ref="AH36:AI37"/>
    <mergeCell ref="AJ36:AJ37"/>
    <mergeCell ref="BS52:BU52"/>
    <mergeCell ref="BV52:BW53"/>
    <mergeCell ref="BX52:BX53"/>
    <mergeCell ref="BY52:CA52"/>
    <mergeCell ref="BG53:BI53"/>
    <mergeCell ref="BM53:BO53"/>
    <mergeCell ref="BS53:BU53"/>
    <mergeCell ref="BY53:CA53"/>
    <mergeCell ref="BS50:BU50"/>
    <mergeCell ref="BV50:BW51"/>
    <mergeCell ref="BX50:BX51"/>
    <mergeCell ref="BY50:CA50"/>
    <mergeCell ref="BS51:BU51"/>
    <mergeCell ref="BY51:CA51"/>
    <mergeCell ref="BR54:BR55"/>
    <mergeCell ref="BS54:BU54"/>
    <mergeCell ref="BV54:BW55"/>
    <mergeCell ref="BX54:BX55"/>
    <mergeCell ref="BY54:CA54"/>
    <mergeCell ref="BG55:BI55"/>
    <mergeCell ref="BM55:BO55"/>
    <mergeCell ref="BS55:BU55"/>
    <mergeCell ref="BY55:CA55"/>
    <mergeCell ref="BM54:BO54"/>
    <mergeCell ref="BP54:BQ55"/>
    <mergeCell ref="BA52:BC52"/>
    <mergeCell ref="BD52:BE53"/>
    <mergeCell ref="BF52:BF53"/>
    <mergeCell ref="BG52:BI52"/>
    <mergeCell ref="BJ52:BK53"/>
    <mergeCell ref="BL52:BL53"/>
    <mergeCell ref="BM52:BO52"/>
    <mergeCell ref="BP52:BQ53"/>
    <mergeCell ref="BR50:BR51"/>
    <mergeCell ref="BR52:BR53"/>
    <mergeCell ref="BA51:BC51"/>
    <mergeCell ref="BG51:BI51"/>
    <mergeCell ref="BM51:BO51"/>
    <mergeCell ref="BA50:BC50"/>
    <mergeCell ref="BD50:BE51"/>
    <mergeCell ref="BF50:BF51"/>
    <mergeCell ref="BG50:BI50"/>
    <mergeCell ref="BJ50:BK51"/>
    <mergeCell ref="BL50:BL51"/>
    <mergeCell ref="BM50:BO50"/>
    <mergeCell ref="BP50:BQ51"/>
    <mergeCell ref="AP1:CA1"/>
    <mergeCell ref="Z5:AM5"/>
    <mergeCell ref="B4:Y8"/>
    <mergeCell ref="AQ14:AR45"/>
    <mergeCell ref="AS24:AS33"/>
    <mergeCell ref="BM3:CA3"/>
    <mergeCell ref="BI3:BL3"/>
    <mergeCell ref="Y36:AA36"/>
    <mergeCell ref="BO8:CA8"/>
    <mergeCell ref="BI4:BK8"/>
    <mergeCell ref="BL4:BL8"/>
    <mergeCell ref="AP10:AW11"/>
    <mergeCell ref="AX10:BC11"/>
    <mergeCell ref="AK36:AM36"/>
    <mergeCell ref="AK38:AM38"/>
    <mergeCell ref="S39:U39"/>
    <mergeCell ref="Y39:AA39"/>
    <mergeCell ref="AK35:AM35"/>
    <mergeCell ref="V38:W39"/>
    <mergeCell ref="BA33:BC33"/>
    <mergeCell ref="P1:AM1"/>
    <mergeCell ref="B1:O3"/>
    <mergeCell ref="AH32:AI33"/>
    <mergeCell ref="AJ32:AJ33"/>
    <mergeCell ref="BL38:BL39"/>
    <mergeCell ref="AX34:AY35"/>
    <mergeCell ref="AZ34:AZ35"/>
    <mergeCell ref="AX38:AY39"/>
    <mergeCell ref="X32:X33"/>
    <mergeCell ref="F34:I35"/>
    <mergeCell ref="F36:I37"/>
    <mergeCell ref="J36:K37"/>
    <mergeCell ref="L36:L37"/>
    <mergeCell ref="M36:O36"/>
    <mergeCell ref="P36:Q37"/>
    <mergeCell ref="R36:R37"/>
    <mergeCell ref="S36:U36"/>
    <mergeCell ref="V36:W37"/>
    <mergeCell ref="X36:X37"/>
    <mergeCell ref="J34:K35"/>
    <mergeCell ref="L34:L35"/>
    <mergeCell ref="M34:O34"/>
    <mergeCell ref="P34:Q35"/>
    <mergeCell ref="R34:R35"/>
    <mergeCell ref="AE35:AG35"/>
    <mergeCell ref="AK39:AM39"/>
    <mergeCell ref="L38:L39"/>
    <mergeCell ref="M38:O38"/>
    <mergeCell ref="AT42:AW43"/>
    <mergeCell ref="AK42:AM42"/>
    <mergeCell ref="AK43:AM43"/>
    <mergeCell ref="BA39:BC39"/>
    <mergeCell ref="BG39:BI39"/>
    <mergeCell ref="BA37:BC37"/>
    <mergeCell ref="BG37:BI37"/>
    <mergeCell ref="AZ38:AZ39"/>
    <mergeCell ref="BA38:BC38"/>
    <mergeCell ref="BD38:BE39"/>
    <mergeCell ref="BF38:BF39"/>
    <mergeCell ref="BG38:BI38"/>
    <mergeCell ref="AX40:AY41"/>
    <mergeCell ref="AZ40:AZ41"/>
    <mergeCell ref="BA40:BC40"/>
    <mergeCell ref="BD40:BE41"/>
    <mergeCell ref="BF40:BF41"/>
    <mergeCell ref="BG40:BI40"/>
    <mergeCell ref="BG43:BI43"/>
    <mergeCell ref="AT38:AW39"/>
    <mergeCell ref="AK40:AM40"/>
    <mergeCell ref="AK41:AM41"/>
    <mergeCell ref="M37:O37"/>
    <mergeCell ref="S37:U37"/>
    <mergeCell ref="M39:O39"/>
    <mergeCell ref="Y38:AA38"/>
    <mergeCell ref="AB38:AC39"/>
    <mergeCell ref="AD38:AD39"/>
    <mergeCell ref="Y37:AA37"/>
    <mergeCell ref="P38:Q39"/>
    <mergeCell ref="R38:R39"/>
    <mergeCell ref="X38:X39"/>
    <mergeCell ref="AB40:AC41"/>
    <mergeCell ref="AD40:AD41"/>
    <mergeCell ref="M40:O40"/>
    <mergeCell ref="AT30:AW31"/>
    <mergeCell ref="AX30:AY31"/>
    <mergeCell ref="AZ30:AZ31"/>
    <mergeCell ref="S38:U38"/>
    <mergeCell ref="AX32:AY33"/>
    <mergeCell ref="P40:Q41"/>
    <mergeCell ref="R40:R41"/>
    <mergeCell ref="AE39:AG39"/>
    <mergeCell ref="S40:U40"/>
    <mergeCell ref="V40:W41"/>
    <mergeCell ref="X40:X41"/>
    <mergeCell ref="Y40:AA40"/>
    <mergeCell ref="AX36:AY37"/>
    <mergeCell ref="AZ36:AZ37"/>
    <mergeCell ref="AT40:AW41"/>
    <mergeCell ref="AE34:AG34"/>
    <mergeCell ref="AE38:AG38"/>
    <mergeCell ref="AH34:AI35"/>
    <mergeCell ref="AJ34:AJ35"/>
    <mergeCell ref="AJ30:AJ31"/>
    <mergeCell ref="AK30:AM30"/>
    <mergeCell ref="BV48:BW49"/>
    <mergeCell ref="BX48:BX49"/>
    <mergeCell ref="BY48:CA48"/>
    <mergeCell ref="BA49:BC49"/>
    <mergeCell ref="BG49:BI49"/>
    <mergeCell ref="BM49:BO49"/>
    <mergeCell ref="BS49:BU49"/>
    <mergeCell ref="BY49:CA49"/>
    <mergeCell ref="AT48:AW49"/>
    <mergeCell ref="AX48:AY49"/>
    <mergeCell ref="AZ48:AZ49"/>
    <mergeCell ref="BA48:BC48"/>
    <mergeCell ref="BD48:BE49"/>
    <mergeCell ref="BF48:BF49"/>
    <mergeCell ref="BG48:BI48"/>
    <mergeCell ref="BJ48:BK49"/>
    <mergeCell ref="BL48:BL49"/>
    <mergeCell ref="BM48:BO48"/>
    <mergeCell ref="BP48:BQ49"/>
    <mergeCell ref="AT44:AW45"/>
    <mergeCell ref="BR48:BR49"/>
    <mergeCell ref="BS48:BU48"/>
    <mergeCell ref="BY33:CA33"/>
    <mergeCell ref="AX46:AY47"/>
    <mergeCell ref="AZ46:AZ47"/>
    <mergeCell ref="BA46:BC46"/>
    <mergeCell ref="BD46:BE47"/>
    <mergeCell ref="BF46:BF47"/>
    <mergeCell ref="BG46:BI46"/>
    <mergeCell ref="BJ46:BK47"/>
    <mergeCell ref="BL46:BL47"/>
    <mergeCell ref="BM46:BO46"/>
    <mergeCell ref="BP46:BQ47"/>
    <mergeCell ref="BR46:BR47"/>
    <mergeCell ref="BS46:BU46"/>
    <mergeCell ref="BV46:BW47"/>
    <mergeCell ref="BX46:BX47"/>
    <mergeCell ref="BY46:CA46"/>
    <mergeCell ref="BA47:BC47"/>
    <mergeCell ref="BG47:BI47"/>
    <mergeCell ref="BM47:BO47"/>
    <mergeCell ref="BS47:BU47"/>
    <mergeCell ref="BY47:CA47"/>
    <mergeCell ref="BD10:BI11"/>
    <mergeCell ref="BJ10:BO11"/>
    <mergeCell ref="BP10:BU11"/>
    <mergeCell ref="BV10:CA11"/>
    <mergeCell ref="AT32:AW33"/>
    <mergeCell ref="AT34:AW35"/>
    <mergeCell ref="AT36:AW37"/>
    <mergeCell ref="BD32:BE33"/>
    <mergeCell ref="BF32:BF33"/>
    <mergeCell ref="BG32:BI32"/>
    <mergeCell ref="BJ32:BK33"/>
    <mergeCell ref="BL32:BL33"/>
    <mergeCell ref="BM32:BO32"/>
    <mergeCell ref="BP32:BQ33"/>
    <mergeCell ref="BR32:BR33"/>
    <mergeCell ref="BS32:BU32"/>
    <mergeCell ref="BV32:BW33"/>
    <mergeCell ref="BX32:BX33"/>
    <mergeCell ref="BY32:CA32"/>
    <mergeCell ref="BG33:BI33"/>
    <mergeCell ref="BM33:BO33"/>
    <mergeCell ref="BS33:BU33"/>
    <mergeCell ref="BS12:BU13"/>
    <mergeCell ref="BV12:BW13"/>
    <mergeCell ref="B14:B16"/>
    <mergeCell ref="C14:I14"/>
    <mergeCell ref="J14:M14"/>
    <mergeCell ref="N14:O14"/>
    <mergeCell ref="P14:S14"/>
    <mergeCell ref="T14:U14"/>
    <mergeCell ref="V14:Y14"/>
    <mergeCell ref="Z14:AA14"/>
    <mergeCell ref="X12:X13"/>
    <mergeCell ref="Y12:AA13"/>
    <mergeCell ref="B12:I13"/>
    <mergeCell ref="J12:K13"/>
    <mergeCell ref="L12:L13"/>
    <mergeCell ref="M12:O13"/>
    <mergeCell ref="P12:Q13"/>
    <mergeCell ref="R12:R13"/>
    <mergeCell ref="S12:U13"/>
    <mergeCell ref="V12:W13"/>
    <mergeCell ref="C16:I16"/>
    <mergeCell ref="J16:M16"/>
    <mergeCell ref="N16:O16"/>
    <mergeCell ref="P16:S16"/>
    <mergeCell ref="T16:U16"/>
    <mergeCell ref="V16:Y16"/>
    <mergeCell ref="C15:I15"/>
    <mergeCell ref="J15:M15"/>
    <mergeCell ref="N15:O15"/>
    <mergeCell ref="P15:S15"/>
    <mergeCell ref="T15:U15"/>
    <mergeCell ref="V15:Y15"/>
    <mergeCell ref="F30:I31"/>
    <mergeCell ref="J30:K31"/>
    <mergeCell ref="L30:L31"/>
    <mergeCell ref="M30:O30"/>
    <mergeCell ref="P30:Q31"/>
    <mergeCell ref="M31:O31"/>
    <mergeCell ref="S31:U31"/>
    <mergeCell ref="Y31:AA31"/>
    <mergeCell ref="R30:R31"/>
    <mergeCell ref="S30:U30"/>
    <mergeCell ref="V30:W31"/>
    <mergeCell ref="X30:X31"/>
    <mergeCell ref="Y30:AA30"/>
    <mergeCell ref="C17:E19"/>
    <mergeCell ref="C20:E22"/>
    <mergeCell ref="F20:I20"/>
    <mergeCell ref="J20:O20"/>
    <mergeCell ref="P20:U20"/>
    <mergeCell ref="Y33:AA33"/>
    <mergeCell ref="AE33:AG33"/>
    <mergeCell ref="S34:U34"/>
    <mergeCell ref="V34:W35"/>
    <mergeCell ref="X34:X35"/>
    <mergeCell ref="Y34:AA34"/>
    <mergeCell ref="Y32:AA32"/>
    <mergeCell ref="AB32:AC33"/>
    <mergeCell ref="AD32:AD33"/>
    <mergeCell ref="AE32:AG32"/>
    <mergeCell ref="S35:U35"/>
    <mergeCell ref="Y35:AA35"/>
    <mergeCell ref="AB34:AC35"/>
    <mergeCell ref="AD34:AD35"/>
    <mergeCell ref="S32:U32"/>
    <mergeCell ref="V32:W33"/>
    <mergeCell ref="F42:I43"/>
    <mergeCell ref="J42:K43"/>
    <mergeCell ref="L42:L43"/>
    <mergeCell ref="M42:O42"/>
    <mergeCell ref="P42:Q43"/>
    <mergeCell ref="R42:R43"/>
    <mergeCell ref="AE40:AG40"/>
    <mergeCell ref="AH40:AI41"/>
    <mergeCell ref="AJ40:AJ41"/>
    <mergeCell ref="F40:I41"/>
    <mergeCell ref="J40:K41"/>
    <mergeCell ref="L40:L41"/>
    <mergeCell ref="AE42:AG42"/>
    <mergeCell ref="AH42:AI43"/>
    <mergeCell ref="AJ42:AJ43"/>
    <mergeCell ref="M41:O41"/>
    <mergeCell ref="S41:U41"/>
    <mergeCell ref="Y41:AA41"/>
    <mergeCell ref="AE41:AG41"/>
    <mergeCell ref="M43:O43"/>
    <mergeCell ref="S43:U43"/>
    <mergeCell ref="Y43:AA43"/>
    <mergeCell ref="AE43:AG43"/>
    <mergeCell ref="S42:U42"/>
    <mergeCell ref="AH44:AI45"/>
    <mergeCell ref="AJ44:AJ45"/>
    <mergeCell ref="F44:I45"/>
    <mergeCell ref="J44:K45"/>
    <mergeCell ref="L44:L45"/>
    <mergeCell ref="S44:U44"/>
    <mergeCell ref="V44:W45"/>
    <mergeCell ref="X44:X45"/>
    <mergeCell ref="Y44:AA44"/>
    <mergeCell ref="AB44:AC45"/>
    <mergeCell ref="AD44:AD45"/>
    <mergeCell ref="M44:O44"/>
    <mergeCell ref="P44:Q45"/>
    <mergeCell ref="R44:R45"/>
    <mergeCell ref="M45:O45"/>
    <mergeCell ref="S45:U45"/>
    <mergeCell ref="Y45:AA45"/>
    <mergeCell ref="AE45:AG45"/>
    <mergeCell ref="AT28:AW29"/>
    <mergeCell ref="AX28:AY29"/>
    <mergeCell ref="AZ28:AZ29"/>
    <mergeCell ref="BA28:BC28"/>
    <mergeCell ref="BD28:BE29"/>
    <mergeCell ref="BD22:BE23"/>
    <mergeCell ref="AZ26:AZ27"/>
    <mergeCell ref="AT24:AW25"/>
    <mergeCell ref="AX24:AY25"/>
    <mergeCell ref="AZ24:AZ25"/>
    <mergeCell ref="BA24:BC24"/>
    <mergeCell ref="BD24:BE25"/>
    <mergeCell ref="AT26:AW27"/>
    <mergeCell ref="AX26:AY27"/>
    <mergeCell ref="V42:W43"/>
    <mergeCell ref="X42:X43"/>
    <mergeCell ref="Y42:AA42"/>
    <mergeCell ref="AB42:AC43"/>
    <mergeCell ref="AD42:AD43"/>
    <mergeCell ref="AE44:AG44"/>
    <mergeCell ref="BG15:BI15"/>
    <mergeCell ref="AT16:AW17"/>
    <mergeCell ref="AX16:AY17"/>
    <mergeCell ref="AZ16:AZ17"/>
    <mergeCell ref="AS14:AS23"/>
    <mergeCell ref="AT14:AW15"/>
    <mergeCell ref="AX14:AY15"/>
    <mergeCell ref="AZ14:AZ15"/>
    <mergeCell ref="BA14:BC14"/>
    <mergeCell ref="BD14:BE15"/>
    <mergeCell ref="BA19:BC19"/>
    <mergeCell ref="BG19:BI19"/>
    <mergeCell ref="BA21:BC21"/>
    <mergeCell ref="BG21:BI21"/>
    <mergeCell ref="AT22:AW23"/>
    <mergeCell ref="AX22:AY23"/>
    <mergeCell ref="AZ22:AZ23"/>
    <mergeCell ref="BA22:BC22"/>
    <mergeCell ref="BA15:BC15"/>
    <mergeCell ref="BA16:BC16"/>
    <mergeCell ref="BD16:BE17"/>
    <mergeCell ref="BX12:BX13"/>
    <mergeCell ref="BY12:CA13"/>
    <mergeCell ref="AP12:AW13"/>
    <mergeCell ref="AX12:AY13"/>
    <mergeCell ref="AZ12:AZ13"/>
    <mergeCell ref="BA12:BC13"/>
    <mergeCell ref="BD12:BE13"/>
    <mergeCell ref="BF12:BF13"/>
    <mergeCell ref="BG12:BI13"/>
    <mergeCell ref="BJ12:BK13"/>
    <mergeCell ref="BL12:BL13"/>
    <mergeCell ref="BM12:BO13"/>
    <mergeCell ref="BP12:BQ13"/>
    <mergeCell ref="BR12:BR13"/>
    <mergeCell ref="BL14:BL15"/>
    <mergeCell ref="BM14:BO14"/>
    <mergeCell ref="BP14:BQ15"/>
    <mergeCell ref="BR14:BR15"/>
    <mergeCell ref="BS14:BU14"/>
    <mergeCell ref="BV14:BW15"/>
    <mergeCell ref="BA17:BC17"/>
    <mergeCell ref="BD18:BE19"/>
    <mergeCell ref="BF18:BF19"/>
    <mergeCell ref="BG18:BI18"/>
    <mergeCell ref="BJ18:BK19"/>
    <mergeCell ref="BL18:BL19"/>
    <mergeCell ref="BM18:BO18"/>
    <mergeCell ref="BP18:BQ19"/>
    <mergeCell ref="BR18:BR19"/>
    <mergeCell ref="BF14:BF15"/>
    <mergeCell ref="BG14:BI14"/>
    <mergeCell ref="BF16:BF17"/>
    <mergeCell ref="BG16:BI16"/>
    <mergeCell ref="BG17:BI17"/>
    <mergeCell ref="BX14:BX15"/>
    <mergeCell ref="BY14:CA14"/>
    <mergeCell ref="BM15:BO15"/>
    <mergeCell ref="BS15:BU15"/>
    <mergeCell ref="BY15:CA15"/>
    <mergeCell ref="BJ16:BK17"/>
    <mergeCell ref="BL16:BL17"/>
    <mergeCell ref="BM16:BO16"/>
    <mergeCell ref="BP16:BQ17"/>
    <mergeCell ref="BR16:BR17"/>
    <mergeCell ref="BS16:BU16"/>
    <mergeCell ref="BV16:BW17"/>
    <mergeCell ref="BX16:BX17"/>
    <mergeCell ref="BY16:CA16"/>
    <mergeCell ref="BM17:BO17"/>
    <mergeCell ref="BS17:BU17"/>
    <mergeCell ref="BY17:CA17"/>
    <mergeCell ref="BJ14:BK15"/>
    <mergeCell ref="BS18:BU18"/>
    <mergeCell ref="BV18:BW19"/>
    <mergeCell ref="BX18:BX19"/>
    <mergeCell ref="BY18:CA18"/>
    <mergeCell ref="BY20:CA20"/>
    <mergeCell ref="BM21:BO21"/>
    <mergeCell ref="BS21:BU21"/>
    <mergeCell ref="BY21:CA21"/>
    <mergeCell ref="BM19:BO19"/>
    <mergeCell ref="BS19:BU19"/>
    <mergeCell ref="BY19:CA19"/>
    <mergeCell ref="BF28:BF29"/>
    <mergeCell ref="BG28:BI28"/>
    <mergeCell ref="BJ28:BK29"/>
    <mergeCell ref="BL28:BL29"/>
    <mergeCell ref="BG29:BI29"/>
    <mergeCell ref="BA29:BC29"/>
    <mergeCell ref="BL26:BL27"/>
    <mergeCell ref="BA27:BC27"/>
    <mergeCell ref="BG27:BI27"/>
    <mergeCell ref="BX22:BX23"/>
    <mergeCell ref="BY22:CA22"/>
    <mergeCell ref="BA23:BC23"/>
    <mergeCell ref="BF20:BF21"/>
    <mergeCell ref="BY23:CA23"/>
    <mergeCell ref="BM24:BO24"/>
    <mergeCell ref="BP24:BQ25"/>
    <mergeCell ref="BR24:BR25"/>
    <mergeCell ref="BS24:BU24"/>
    <mergeCell ref="BV24:BW25"/>
    <mergeCell ref="BX24:BX25"/>
    <mergeCell ref="BY24:CA24"/>
    <mergeCell ref="BM25:BO25"/>
    <mergeCell ref="BF22:BF23"/>
    <mergeCell ref="BG22:BI22"/>
    <mergeCell ref="BJ22:BK23"/>
    <mergeCell ref="BL22:BL23"/>
    <mergeCell ref="BM22:BO22"/>
    <mergeCell ref="BP22:BQ23"/>
    <mergeCell ref="BR22:BR23"/>
    <mergeCell ref="BG23:BI23"/>
    <mergeCell ref="BM23:BO23"/>
    <mergeCell ref="BS23:BU23"/>
    <mergeCell ref="BX20:BX21"/>
    <mergeCell ref="BM29:BO29"/>
    <mergeCell ref="BS29:BU29"/>
    <mergeCell ref="BY29:CA29"/>
    <mergeCell ref="BP28:BQ29"/>
    <mergeCell ref="BR28:BR29"/>
    <mergeCell ref="BY25:CA25"/>
    <mergeCell ref="BM26:BO26"/>
    <mergeCell ref="BP26:BQ27"/>
    <mergeCell ref="BR26:BR27"/>
    <mergeCell ref="BS26:BU26"/>
    <mergeCell ref="BV26:BW27"/>
    <mergeCell ref="BX26:BX27"/>
    <mergeCell ref="BY26:CA26"/>
    <mergeCell ref="BM27:BO27"/>
    <mergeCell ref="BS27:BU27"/>
    <mergeCell ref="BY27:CA27"/>
    <mergeCell ref="BS28:BU28"/>
    <mergeCell ref="BV28:BW29"/>
    <mergeCell ref="BX28:BX29"/>
    <mergeCell ref="BM28:BO28"/>
    <mergeCell ref="BY28:CA28"/>
    <mergeCell ref="BG31:BI31"/>
    <mergeCell ref="BM31:BO31"/>
    <mergeCell ref="BS31:BU31"/>
    <mergeCell ref="BY31:CA31"/>
    <mergeCell ref="BA30:BC30"/>
    <mergeCell ref="BD30:BE31"/>
    <mergeCell ref="BF30:BF31"/>
    <mergeCell ref="BG30:BI30"/>
    <mergeCell ref="BJ30:BK31"/>
    <mergeCell ref="BL30:BL31"/>
    <mergeCell ref="BR30:BR31"/>
    <mergeCell ref="BS30:BU30"/>
    <mergeCell ref="BV30:BW31"/>
    <mergeCell ref="BX30:BX31"/>
    <mergeCell ref="BY30:CA30"/>
    <mergeCell ref="BM30:BO30"/>
    <mergeCell ref="BP30:BQ31"/>
    <mergeCell ref="BA31:BC31"/>
    <mergeCell ref="B10:I11"/>
    <mergeCell ref="AH18:AK18"/>
    <mergeCell ref="AL18:AM18"/>
    <mergeCell ref="F18:I18"/>
    <mergeCell ref="J18:M18"/>
    <mergeCell ref="N18:O18"/>
    <mergeCell ref="P18:S18"/>
    <mergeCell ref="AH21:AK21"/>
    <mergeCell ref="F17:I17"/>
    <mergeCell ref="J17:O17"/>
    <mergeCell ref="P17:U17"/>
    <mergeCell ref="V17:AA17"/>
    <mergeCell ref="AF18:AG18"/>
    <mergeCell ref="T18:U18"/>
    <mergeCell ref="V18:Y18"/>
    <mergeCell ref="Z18:AA18"/>
    <mergeCell ref="AF16:AG16"/>
    <mergeCell ref="AH16:AK16"/>
    <mergeCell ref="AL16:AM16"/>
    <mergeCell ref="Z15:AA15"/>
    <mergeCell ref="AB15:AE15"/>
    <mergeCell ref="AF15:AG15"/>
    <mergeCell ref="AH15:AK15"/>
    <mergeCell ref="AL15:AM15"/>
    <mergeCell ref="BL20:BL21"/>
    <mergeCell ref="BA26:BC26"/>
    <mergeCell ref="BD26:BE27"/>
    <mergeCell ref="BF26:BF27"/>
    <mergeCell ref="BS25:BU25"/>
    <mergeCell ref="BS22:BU22"/>
    <mergeCell ref="BV22:BW23"/>
    <mergeCell ref="BM20:BO20"/>
    <mergeCell ref="BP20:BQ21"/>
    <mergeCell ref="BR20:BR21"/>
    <mergeCell ref="BS20:BU20"/>
    <mergeCell ref="BV20:BW21"/>
    <mergeCell ref="BF24:BF25"/>
    <mergeCell ref="BG24:BI24"/>
    <mergeCell ref="BJ24:BK25"/>
    <mergeCell ref="BL24:BL25"/>
    <mergeCell ref="BA25:BC25"/>
    <mergeCell ref="BG25:BI25"/>
    <mergeCell ref="BA20:BC20"/>
    <mergeCell ref="BD20:BE21"/>
    <mergeCell ref="BG26:BI26"/>
    <mergeCell ref="BJ26:BK27"/>
    <mergeCell ref="BG20:BI20"/>
    <mergeCell ref="BJ20:BK21"/>
    <mergeCell ref="X26:X27"/>
    <mergeCell ref="Y26:AA26"/>
    <mergeCell ref="AB26:AC27"/>
    <mergeCell ref="AD26:AD27"/>
    <mergeCell ref="AE26:AG26"/>
    <mergeCell ref="AH26:AI27"/>
    <mergeCell ref="AJ26:AJ27"/>
    <mergeCell ref="AK26:AM26"/>
    <mergeCell ref="Y27:AA27"/>
    <mergeCell ref="AE27:AG27"/>
    <mergeCell ref="AK27:AM27"/>
    <mergeCell ref="AZ18:AZ19"/>
    <mergeCell ref="BA18:BC18"/>
    <mergeCell ref="F19:I19"/>
    <mergeCell ref="F22:I22"/>
    <mergeCell ref="F25:I25"/>
    <mergeCell ref="AH20:AM20"/>
    <mergeCell ref="F21:I21"/>
    <mergeCell ref="J21:M21"/>
    <mergeCell ref="N21:O21"/>
    <mergeCell ref="P21:S21"/>
    <mergeCell ref="T21:U21"/>
    <mergeCell ref="V21:Y21"/>
    <mergeCell ref="AL24:AM24"/>
    <mergeCell ref="AL21:AM21"/>
    <mergeCell ref="AB21:AE21"/>
    <mergeCell ref="AF21:AG21"/>
    <mergeCell ref="Z21:AA21"/>
    <mergeCell ref="V20:AA20"/>
    <mergeCell ref="AB20:AG20"/>
    <mergeCell ref="AB18:AE18"/>
    <mergeCell ref="AH24:AK24"/>
    <mergeCell ref="AT18:AW19"/>
    <mergeCell ref="AX18:AY19"/>
    <mergeCell ref="BA36:BC36"/>
    <mergeCell ref="BD36:BE37"/>
    <mergeCell ref="BF36:BF37"/>
    <mergeCell ref="BG36:BI36"/>
    <mergeCell ref="BJ36:BK37"/>
    <mergeCell ref="BL36:BL37"/>
    <mergeCell ref="C23:E25"/>
    <mergeCell ref="F23:I23"/>
    <mergeCell ref="J23:O23"/>
    <mergeCell ref="P23:U23"/>
    <mergeCell ref="V23:AA23"/>
    <mergeCell ref="AB23:AG23"/>
    <mergeCell ref="AH23:AM23"/>
    <mergeCell ref="F24:I24"/>
    <mergeCell ref="J24:M24"/>
    <mergeCell ref="N24:O24"/>
    <mergeCell ref="P24:S24"/>
    <mergeCell ref="T24:U24"/>
    <mergeCell ref="V24:Y24"/>
    <mergeCell ref="Z24:AA24"/>
    <mergeCell ref="AB24:AE24"/>
    <mergeCell ref="AF24:AG24"/>
    <mergeCell ref="BA35:BC35"/>
    <mergeCell ref="BG35:BI35"/>
    <mergeCell ref="BY35:CA35"/>
    <mergeCell ref="BM34:BO34"/>
    <mergeCell ref="BP34:BQ35"/>
    <mergeCell ref="BA34:BC34"/>
    <mergeCell ref="BD34:BE35"/>
    <mergeCell ref="BF34:BF35"/>
    <mergeCell ref="BG34:BI34"/>
    <mergeCell ref="BJ34:BK35"/>
    <mergeCell ref="BL34:BL35"/>
    <mergeCell ref="BM38:BO38"/>
    <mergeCell ref="BP38:BQ39"/>
    <mergeCell ref="BR38:BR39"/>
    <mergeCell ref="BS38:BU38"/>
    <mergeCell ref="BV38:BW39"/>
    <mergeCell ref="BX38:BX39"/>
    <mergeCell ref="BY38:CA38"/>
    <mergeCell ref="BR34:BR35"/>
    <mergeCell ref="BS34:BU34"/>
    <mergeCell ref="BV34:BW35"/>
    <mergeCell ref="BX34:BX35"/>
    <mergeCell ref="BY34:CA34"/>
    <mergeCell ref="BM36:BO36"/>
    <mergeCell ref="BP36:BQ37"/>
    <mergeCell ref="BR36:BR37"/>
    <mergeCell ref="BS36:BU36"/>
    <mergeCell ref="BV36:BW37"/>
    <mergeCell ref="BX36:BX37"/>
    <mergeCell ref="BY36:CA36"/>
    <mergeCell ref="BM37:BO37"/>
    <mergeCell ref="BS37:BU37"/>
    <mergeCell ref="BY37:CA37"/>
    <mergeCell ref="BM35:BO35"/>
    <mergeCell ref="BS35:BU35"/>
    <mergeCell ref="BY41:CA41"/>
    <mergeCell ref="BP40:BQ41"/>
    <mergeCell ref="BR40:BR41"/>
    <mergeCell ref="BS40:BU40"/>
    <mergeCell ref="BV40:BW41"/>
    <mergeCell ref="BX40:BX41"/>
    <mergeCell ref="BY40:CA40"/>
    <mergeCell ref="BS39:BU39"/>
    <mergeCell ref="BM41:BO41"/>
    <mergeCell ref="BS41:BU41"/>
    <mergeCell ref="BM39:BO39"/>
    <mergeCell ref="BY39:CA39"/>
    <mergeCell ref="BJ40:BK41"/>
    <mergeCell ref="BL40:BL41"/>
    <mergeCell ref="BM40:BO40"/>
    <mergeCell ref="BA41:BC41"/>
    <mergeCell ref="BG41:BI41"/>
    <mergeCell ref="BM43:BO43"/>
    <mergeCell ref="BS43:BU43"/>
    <mergeCell ref="BY43:CA43"/>
    <mergeCell ref="AX42:AY43"/>
    <mergeCell ref="AZ42:AZ43"/>
    <mergeCell ref="BA42:BC42"/>
    <mergeCell ref="BD42:BE43"/>
    <mergeCell ref="BF42:BF43"/>
    <mergeCell ref="BG42:BI42"/>
    <mergeCell ref="BJ42:BK43"/>
    <mergeCell ref="BL42:BL43"/>
    <mergeCell ref="BM42:BO42"/>
    <mergeCell ref="BP42:BQ43"/>
    <mergeCell ref="BR42:BR43"/>
    <mergeCell ref="BS42:BU42"/>
    <mergeCell ref="BV42:BW43"/>
    <mergeCell ref="BX42:BX43"/>
    <mergeCell ref="BY42:CA42"/>
    <mergeCell ref="BA43:BC43"/>
    <mergeCell ref="BA45:BC45"/>
    <mergeCell ref="BG45:BI45"/>
    <mergeCell ref="BM45:BO45"/>
    <mergeCell ref="BS45:BU45"/>
    <mergeCell ref="BY45:CA45"/>
    <mergeCell ref="AX44:AY45"/>
    <mergeCell ref="AZ44:AZ45"/>
    <mergeCell ref="BA44:BC44"/>
    <mergeCell ref="BD44:BE45"/>
    <mergeCell ref="BF44:BF45"/>
    <mergeCell ref="BG44:BI44"/>
    <mergeCell ref="BJ44:BK45"/>
    <mergeCell ref="BL44:BL45"/>
    <mergeCell ref="BM44:BO44"/>
    <mergeCell ref="BP44:BQ45"/>
    <mergeCell ref="BR44:BR45"/>
    <mergeCell ref="BS44:BU44"/>
    <mergeCell ref="BV44:BW45"/>
    <mergeCell ref="BX44:BX45"/>
    <mergeCell ref="BY44:CA44"/>
    <mergeCell ref="CE3:CX5"/>
    <mergeCell ref="CE6:CX6"/>
    <mergeCell ref="CE7:CX7"/>
    <mergeCell ref="CE8:CX9"/>
    <mergeCell ref="BE3:BG4"/>
    <mergeCell ref="BE5:BG6"/>
    <mergeCell ref="BE7:BG8"/>
    <mergeCell ref="AP3:BA4"/>
    <mergeCell ref="AP5:BA8"/>
    <mergeCell ref="BB3:BD4"/>
    <mergeCell ref="BB5:BD6"/>
    <mergeCell ref="BB7:BD8"/>
    <mergeCell ref="BH3:BH4"/>
    <mergeCell ref="BH5:BH6"/>
    <mergeCell ref="BH7:BH8"/>
    <mergeCell ref="BM4:CA6"/>
    <mergeCell ref="BM7:BN7"/>
    <mergeCell ref="BM8:BN8"/>
    <mergeCell ref="BO7:CA7"/>
    <mergeCell ref="J28:K29"/>
    <mergeCell ref="L28:L29"/>
    <mergeCell ref="M28:O28"/>
    <mergeCell ref="P28:Q29"/>
    <mergeCell ref="R28:R29"/>
    <mergeCell ref="S28:U28"/>
    <mergeCell ref="V28:W29"/>
    <mergeCell ref="Z3:AK4"/>
    <mergeCell ref="AL3:AM4"/>
    <mergeCell ref="Z6:AM6"/>
    <mergeCell ref="Z7:AM7"/>
    <mergeCell ref="Z8:AM8"/>
    <mergeCell ref="J10:O11"/>
    <mergeCell ref="P10:U11"/>
    <mergeCell ref="V10:AA11"/>
    <mergeCell ref="AB10:AG11"/>
    <mergeCell ref="AH10:AM11"/>
    <mergeCell ref="X28:X29"/>
    <mergeCell ref="Y28:AA28"/>
    <mergeCell ref="AB28:AC29"/>
    <mergeCell ref="AD28:AD29"/>
    <mergeCell ref="AE28:AG28"/>
    <mergeCell ref="AB17:AG17"/>
    <mergeCell ref="AH17:AM17"/>
    <mergeCell ref="C40:E45"/>
    <mergeCell ref="B30:B45"/>
    <mergeCell ref="B17:B29"/>
    <mergeCell ref="AH28:AI29"/>
    <mergeCell ref="AJ28:AJ29"/>
    <mergeCell ref="AK28:AM28"/>
    <mergeCell ref="M29:O29"/>
    <mergeCell ref="S29:U29"/>
    <mergeCell ref="Y29:AA29"/>
    <mergeCell ref="AE29:AG29"/>
    <mergeCell ref="AK29:AM29"/>
    <mergeCell ref="C30:E39"/>
    <mergeCell ref="C26:E29"/>
    <mergeCell ref="F26:I27"/>
    <mergeCell ref="J26:K27"/>
    <mergeCell ref="L26:L27"/>
    <mergeCell ref="M26:O26"/>
    <mergeCell ref="P26:Q27"/>
    <mergeCell ref="R26:R27"/>
    <mergeCell ref="S26:U26"/>
    <mergeCell ref="V26:W27"/>
    <mergeCell ref="M27:O27"/>
    <mergeCell ref="S27:U27"/>
    <mergeCell ref="F28:I29"/>
  </mergeCells>
  <phoneticPr fontId="1"/>
  <conditionalFormatting sqref="J30:K31 P30:Q31 V30:W31 AB30:AC31 AH30:AI31 J36:K39 P36:Q39 V36:W39 AB36:AC39 AH36:AI39">
    <cfRule type="cellIs" dxfId="19" priority="1" operator="between">
      <formula>1</formula>
      <formula>9</formula>
    </cfRule>
    <cfRule type="cellIs" dxfId="18" priority="2" operator="between">
      <formula>0</formula>
      <formula>0</formula>
    </cfRule>
  </conditionalFormatting>
  <dataValidations count="13">
    <dataValidation imeMode="off" allowBlank="1" showInputMessage="1" showErrorMessage="1" sqref="BP54 AX50 BD50 BJ50 AH21:AH22 BV28 BV30 BV32 AX54 BJ52 BD44 BD54 BD40 BJ40 BJ54 BP40 AX34 BM4 AX36 BI4 AX38 AX40 BV40 J14:J16 P14:P16 V14:V16 AB14:AB16 AH14:AH16 BD12:BE13 BP12:BQ13 AX12:AY13 BV12:BW13 BJ12:BK13 BV48 AX48 BD48 BJ48 BP48 BD34 BV54 BD36 BD38 BJ34 BJ36 BJ38 BP34 BP36 BP38 BV34 BV36 BV38 AX42 BD42 BP50 BV52 AX52 BD52 BV50 BJ42 BP42 BV42 BJ44 BP44 P34 AB38 V34 P32 J12:K13 P12:Q13 AB12:AC13 V12:W13 AH12:AI13 J18:J19 V32 AH28 V18:V19 AB18:AB19 AB21:AB22 AH18:AH19 J21:J22 P21:P22 V21:V22 BP52 AX14 AX16 AX18 AX20 AX22 BD14 BD16 BD18 BD20 BD22 BJ14 BJ16 BJ18 BJ20 BJ22 BP14 BP16 BP18 BP20 BP22 BV14 BV16 BV18 BV20 BV22 BV44 AX44 AX24 AX26 AX28 AX30 AX32 BD24 BD26 BD28 BD30 BD32 BJ24 BJ26 BJ28 BJ30 BJ32 BP24 BP26 BP28 BP30 BP32 BV24 BV26 J32 V42 AB42 J42 P42 J40 AH42 P40 V40 AB40 AH40 J44 P44 V44 AB44 AH44 AB32 J38 J34 AH34 P36 J36 V36 AH32 AB34 AB36 AH38 AH36 P38 V38 BJ46 BP46 AX46 BV46 BD46 AH30 P30 V30 J30 J24:J26 V24:V26 P24:P26 AH24:AH26 AB24:AB26 AB30 J28 P28 V28 AB28 P18:P19" xr:uid="{A440C62B-0232-4D83-8FE4-AD382A49DA93}"/>
    <dataValidation type="list" allowBlank="1" showInputMessage="1" showErrorMessage="1" sqref="BS51 BA51 BG51 BM51 BY51 BS45 BA45 BG45 BM45 BY45" xr:uid="{50F0EF8A-1780-4577-BBA5-916D6FC9D538}">
      <formula1>"8:00,13:00,16:00"</formula1>
    </dataValidation>
    <dataValidation type="list" allowBlank="1" showInputMessage="1" showErrorMessage="1" sqref="M41:O41 S41:U41 Y41:AA41 AE41:AG41 AK41:AM41 M43:O43 S43:U43 Y43:AA43 AE43:AG43 AK43:AM43 AE45:AG45 Y45:AA45 S45:U45 M45:O45 AK45:AM45 Y39:AA39 S31:U31 Y31:AA31 AE31:AG31 AK31:AM31 S33:U33 Y33:AA33 AE33:AG33 AK33:AM33 M33:O33 Y35:AA35 AE35:AG35 AK35:AM35 M35:O35 S35:U35 AE37:AG37 AK37:AM37 M37:O37 S37:U37 Y37:AA37 AE39:AG39 AK39:AM39 M39:O39 S39:U39 M31:O31" xr:uid="{E1613ECB-809D-436A-AD9A-7138E6CCF561}">
      <formula1>"9:00,9:30,10:00,10:30,11:00,11:30,12:00,12:30,13:00,13:30,14:00,14:30,15:00,15:30,16:00,16:30,17:00,17:30,18:00,18:30,19:00,19:30,20:00,20:30,21:00"</formula1>
    </dataValidation>
    <dataValidation type="list" allowBlank="1" showInputMessage="1" showErrorMessage="1" sqref="BY55:CA55 BS55:BU55 BM55:BO55 BG55:BI55 BA55:BC55 BY49:CA49 BS49:BU49 BM49:BO49 BG49:BI49 BA49:BC49 BY53:CA53 BS53:BU53 BM53:BO53 BG53:BI53 BA53:BC53 BA15:BC15 BA17:BC17 BA19:BC19 BA21:BC21 BA23:BC23 BG15:BI15 BG17:BI17 BG19:BI19 BG21:BI21 BG23:BI23 BM15:BO15 BM17:BO17 BM19:BO19 BM21:BO21 BM23:BO23 BS15:BU15 BS17:BU17 BS19:BU19 BS21:BU21 BS23:BU23 BY15:CA15 BY17:CA17 BY19:CA19 BY21:CA21 BY23:CA23 BS33:BU33 BM33:BO33 BG33:BI33 BA33:BC33 BA31:BC31 BG25:BI25 BG27:BI27 BG29:BI29 BG31:BI31 BM25:BO25 BM27:BO27 BM29:BO29 BM31:BO31 BS25:BU25 BS27:BU27 BS29:BU29 BS31:BU31 BY25:CA25 BY27:CA27 BY29:CA29 BA35:BC35 BA37:BC37 BA39:BC39 BS41:BU41 BG35:BI35 BG37:BI37 BG39:BI39 BM41:BO41 BM35:BO35 BM37:BO37 BM39:BO39 BG41:BI41 BS35:BU35 BS37:BU37 BS39:BU39 BA41:BC41 BY35:CA35 BY37:CA37 BY39:CA39 BY41:CA41 BG43:BI43 BM43:BO43 BS43:BU43 BY43:CA43 BA43:BC43 BY31:CA31 BA25:BC25 BA27:BC27 BA29:BC29 BY33:CA33 BS47:BU47 BM47:BO47 BG47:BI47 BA47:BC47 BY47:CA47" xr:uid="{FBD72284-7703-49A3-BC24-70E54869A8D0}">
      <formula1>"7:00,7:30,8:00,8:30,9:00,9:30,10:00,10:30,11:00,11:30,12:00,12:30,13:00,13:30,14:00,14:30,15:00,15:30,16:00,16:30,17:00,17:30,18:00,18:30,19:00,19:30,20:00,20:30,21:00"</formula1>
    </dataValidation>
    <dataValidation type="list" allowBlank="1" showInputMessage="1" showErrorMessage="1" sqref="J23:AM23" xr:uid="{C6DE8973-D2B8-4DA4-81A1-D674AAC99067}">
      <formula1>"9:30,9:45,10:00,10:15,10:30,13:30,13:45,14:00,14:15,14:30,14:45,15:00,15:15,15:30"</formula1>
    </dataValidation>
    <dataValidation type="list" allowBlank="1" showInputMessage="1" showErrorMessage="1" sqref="J17:AM17 M27:O27 M29:O29 S27:U27 S29:U29 Y27:AA27 AE27:AG27 AK27:AM27 AK29:AM29 AE29:AG29 Y29:AA29" xr:uid="{77BADE2D-017B-467C-8E94-8522FA23D90E}">
      <formula1>"9:30,9:45,10:00,10:15,10:30,10:45,11:00,11:15,11:30,13:30,13:45,14:00,14:15,14:30,14:45,15:00,15:15,15:30"</formula1>
    </dataValidation>
    <dataValidation type="list" imeMode="off" allowBlank="1" showInputMessage="1" showErrorMessage="1" sqref="J10:AM11" xr:uid="{9235DA48-B044-4C13-9335-3C3DE22175DE}">
      <formula1>"初日,最終日,中日①,中日②,中日③"</formula1>
    </dataValidation>
    <dataValidation type="list" allowBlank="1" showInputMessage="1" showErrorMessage="1" sqref="AE46:AG46 Y46:AA46 S46:U46 AK46:AM46" xr:uid="{68ADC9A5-FE95-49C1-93A1-F1AECC59BCFF}">
      <formula1>$A$70:$A$76</formula1>
    </dataValidation>
    <dataValidation type="list" allowBlank="1" showInputMessage="1" showErrorMessage="1" sqref="F32:I33" xr:uid="{754062FB-9770-49A8-A22C-6EB3696D4741}">
      <formula1>"からあげ弁当,大盛りからあげ弁当"</formula1>
    </dataValidation>
    <dataValidation type="list" allowBlank="1" showInputMessage="1" showErrorMessage="1" sqref="F34:I35" xr:uid="{6B26F09A-AF78-42CA-9F8B-F1C87420264D}">
      <formula1>"のり弁当,大盛のり弁当"</formula1>
    </dataValidation>
    <dataValidation type="list" allowBlank="1" showInputMessage="1" showErrorMessage="1" sqref="F30:I31" xr:uid="{2D7CD56D-1A0E-451C-81C2-C3FCF387F94D}">
      <formula1>"げんき弁当,大盛げんき弁当"</formula1>
    </dataValidation>
    <dataValidation type="list" allowBlank="1" showInputMessage="1" showErrorMessage="1" sqref="J20:AM20" xr:uid="{AD98ECB1-D9A7-4C9F-9D17-AA3F366798FC}">
      <formula1>"9:30,9:45,10:00,10:15,10:30,10:45,11:00,11:15,11:30,13:30,13:45,14:00"</formula1>
    </dataValidation>
    <dataValidation type="list" allowBlank="1" showInputMessage="1" showErrorMessage="1" sqref="M46:O46" xr:uid="{670268D4-0AB0-4CBB-80BF-1A1D9AFF74FB}">
      <formula1>#REF!</formula1>
    </dataValidation>
  </dataValidations>
  <hyperlinks>
    <hyperlink ref="Z7" r:id="rId1" xr:uid="{223F81E6-3263-4C87-A12D-5795F132AD67}"/>
  </hyperlinks>
  <printOptions horizontalCentered="1" verticalCentered="1"/>
  <pageMargins left="0.39370078740157483" right="0" top="0.39370078740157483" bottom="0" header="0" footer="0"/>
  <pageSetup paperSize="9" scale="4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37</xdr:col>
                    <xdr:colOff>146050</xdr:colOff>
                    <xdr:row>2</xdr:row>
                    <xdr:rowOff>31750</xdr:rowOff>
                  </from>
                  <to>
                    <xdr:col>38</xdr:col>
                    <xdr:colOff>196850</xdr:colOff>
                    <xdr:row>3</xdr:row>
                    <xdr:rowOff>196850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dimension ref="A1:BW94"/>
  <sheetViews>
    <sheetView showGridLines="0" showZeros="0" zoomScale="70" zoomScaleNormal="70" workbookViewId="0">
      <selection activeCell="R6" sqref="R6"/>
    </sheetView>
  </sheetViews>
  <sheetFormatPr defaultColWidth="9" defaultRowHeight="13"/>
  <cols>
    <col min="1" max="1" width="9" style="18"/>
    <col min="2" max="2" width="19.453125" style="18" customWidth="1"/>
    <col min="3" max="3" width="7.90625" style="18" customWidth="1"/>
    <col min="4" max="4" width="4.6328125" style="18" customWidth="1"/>
    <col min="5" max="5" width="3.90625" style="18" customWidth="1"/>
    <col min="6" max="6" width="9" style="18"/>
    <col min="7" max="7" width="3.1796875" style="6" customWidth="1"/>
    <col min="8" max="8" width="4.36328125" style="18" customWidth="1"/>
    <col min="9" max="9" width="3.6328125" style="18" customWidth="1"/>
    <col min="10" max="10" width="3.1796875" style="6" customWidth="1"/>
    <col min="11" max="11" width="4.36328125" style="18" customWidth="1"/>
    <col min="12" max="12" width="3.6328125" style="18" customWidth="1"/>
    <col min="13" max="13" width="3.1796875" style="6" customWidth="1"/>
    <col min="14" max="14" width="4.36328125" style="18" customWidth="1"/>
    <col min="15" max="15" width="3.6328125" style="18" customWidth="1"/>
    <col min="16" max="16" width="9" style="18"/>
    <col min="17" max="17" width="19.453125" style="18" customWidth="1"/>
    <col min="18" max="18" width="7.90625" style="18" customWidth="1"/>
    <col min="19" max="19" width="4.36328125" style="18" customWidth="1"/>
    <col min="20" max="20" width="3.36328125" style="18" customWidth="1"/>
    <col min="21" max="21" width="6.6328125" style="18" customWidth="1"/>
    <col min="22" max="22" width="4.36328125" style="18" customWidth="1"/>
    <col min="23" max="30" width="3.90625" style="18" customWidth="1"/>
    <col min="31" max="31" width="8.6328125" style="18" customWidth="1"/>
    <col min="32" max="32" width="19.453125" style="18" customWidth="1"/>
    <col min="33" max="33" width="7.90625" style="18" customWidth="1"/>
    <col min="34" max="35" width="3.90625" style="18" customWidth="1"/>
    <col min="36" max="36" width="8" style="18" customWidth="1"/>
    <col min="37" max="45" width="3.90625" style="18" customWidth="1"/>
    <col min="46" max="46" width="8.6328125" style="18" customWidth="1"/>
    <col min="47" max="47" width="19.453125" style="18" customWidth="1"/>
    <col min="48" max="48" width="7.90625" style="18" customWidth="1"/>
    <col min="49" max="50" width="3.90625" style="18" customWidth="1"/>
    <col min="51" max="51" width="8" style="18" customWidth="1"/>
    <col min="52" max="60" width="3.90625" style="18" customWidth="1"/>
    <col min="61" max="61" width="8.6328125" style="18" customWidth="1"/>
    <col min="62" max="62" width="19.453125" style="18" customWidth="1"/>
    <col min="63" max="63" width="7.90625" style="18" customWidth="1"/>
    <col min="64" max="65" width="3.90625" style="18" customWidth="1"/>
    <col min="66" max="66" width="8" style="18" customWidth="1"/>
    <col min="67" max="75" width="3.90625" style="18" customWidth="1"/>
    <col min="76" max="16384" width="9" style="18"/>
  </cols>
  <sheetData>
    <row r="1" spans="1:75" s="36" customFormat="1" ht="46.5" thickBot="1">
      <c r="A1" s="348" t="s">
        <v>198</v>
      </c>
      <c r="B1" s="348"/>
      <c r="C1" s="348"/>
      <c r="D1" s="348"/>
      <c r="E1" s="348"/>
      <c r="F1" s="348"/>
      <c r="G1" s="46"/>
      <c r="H1" s="279"/>
      <c r="I1" s="279"/>
      <c r="J1" s="279"/>
      <c r="K1" s="279"/>
      <c r="L1" s="47"/>
      <c r="M1" s="277"/>
      <c r="N1" s="278"/>
      <c r="O1" s="46"/>
      <c r="V1" s="102"/>
      <c r="W1" s="344"/>
      <c r="X1" s="344"/>
      <c r="Y1" s="344"/>
      <c r="Z1" s="344"/>
      <c r="AA1" s="344"/>
    </row>
    <row r="2" spans="1:75" s="17" customFormat="1" ht="31.5" customHeight="1" thickBot="1">
      <c r="A2" s="709" t="s">
        <v>70</v>
      </c>
      <c r="B2" s="710"/>
      <c r="C2" s="710"/>
      <c r="D2" s="710"/>
      <c r="E2" s="710"/>
      <c r="F2" s="710"/>
      <c r="G2" s="710"/>
      <c r="H2" s="710"/>
      <c r="I2" s="710"/>
      <c r="J2" s="710"/>
      <c r="K2" s="710"/>
      <c r="L2" s="710"/>
      <c r="M2" s="710"/>
      <c r="N2" s="710"/>
      <c r="O2" s="711"/>
      <c r="P2" s="709" t="s">
        <v>71</v>
      </c>
      <c r="Q2" s="710"/>
      <c r="R2" s="710"/>
      <c r="S2" s="710"/>
      <c r="T2" s="710"/>
      <c r="U2" s="710"/>
      <c r="V2" s="710"/>
      <c r="W2" s="710"/>
      <c r="X2" s="710"/>
      <c r="Y2" s="710"/>
      <c r="Z2" s="710"/>
      <c r="AA2" s="710"/>
      <c r="AB2" s="710"/>
      <c r="AC2" s="710"/>
      <c r="AD2" s="710"/>
      <c r="AE2" s="709" t="s">
        <v>72</v>
      </c>
      <c r="AF2" s="710"/>
      <c r="AG2" s="710"/>
      <c r="AH2" s="710"/>
      <c r="AI2" s="710"/>
      <c r="AJ2" s="710"/>
      <c r="AK2" s="710"/>
      <c r="AL2" s="710"/>
      <c r="AM2" s="710"/>
      <c r="AN2" s="710"/>
      <c r="AO2" s="710"/>
      <c r="AP2" s="710"/>
      <c r="AQ2" s="710"/>
      <c r="AR2" s="710"/>
      <c r="AS2" s="711"/>
      <c r="AT2" s="709" t="s">
        <v>128</v>
      </c>
      <c r="AU2" s="710"/>
      <c r="AV2" s="710"/>
      <c r="AW2" s="710"/>
      <c r="AX2" s="710"/>
      <c r="AY2" s="710"/>
      <c r="AZ2" s="710"/>
      <c r="BA2" s="710"/>
      <c r="BB2" s="710"/>
      <c r="BC2" s="710"/>
      <c r="BD2" s="710"/>
      <c r="BE2" s="710"/>
      <c r="BF2" s="710"/>
      <c r="BG2" s="710"/>
      <c r="BH2" s="711"/>
      <c r="BI2" s="709" t="s">
        <v>136</v>
      </c>
      <c r="BJ2" s="710"/>
      <c r="BK2" s="710"/>
      <c r="BL2" s="710"/>
      <c r="BM2" s="710"/>
      <c r="BN2" s="710"/>
      <c r="BO2" s="710"/>
      <c r="BP2" s="710"/>
      <c r="BQ2" s="710"/>
      <c r="BR2" s="710"/>
      <c r="BS2" s="710"/>
      <c r="BT2" s="710"/>
      <c r="BU2" s="710"/>
      <c r="BV2" s="710"/>
      <c r="BW2" s="711"/>
    </row>
    <row r="3" spans="1:75" ht="24.75" customHeight="1">
      <c r="A3" s="712" t="s">
        <v>19</v>
      </c>
      <c r="B3" s="713"/>
      <c r="C3" s="60" t="s">
        <v>89</v>
      </c>
      <c r="D3" s="713" t="s">
        <v>20</v>
      </c>
      <c r="E3" s="713"/>
      <c r="F3" s="714" t="s">
        <v>21</v>
      </c>
      <c r="G3" s="715"/>
      <c r="H3" s="715"/>
      <c r="I3" s="715"/>
      <c r="J3" s="715"/>
      <c r="K3" s="715"/>
      <c r="L3" s="715"/>
      <c r="M3" s="715"/>
      <c r="N3" s="715"/>
      <c r="O3" s="716"/>
      <c r="P3" s="712" t="s">
        <v>19</v>
      </c>
      <c r="Q3" s="713"/>
      <c r="R3" s="60" t="s">
        <v>89</v>
      </c>
      <c r="S3" s="713" t="s">
        <v>20</v>
      </c>
      <c r="T3" s="713"/>
      <c r="U3" s="714" t="s">
        <v>21</v>
      </c>
      <c r="V3" s="715"/>
      <c r="W3" s="715"/>
      <c r="X3" s="715"/>
      <c r="Y3" s="715"/>
      <c r="Z3" s="715"/>
      <c r="AA3" s="715"/>
      <c r="AB3" s="715"/>
      <c r="AC3" s="715"/>
      <c r="AD3" s="715"/>
      <c r="AE3" s="712" t="s">
        <v>19</v>
      </c>
      <c r="AF3" s="713"/>
      <c r="AG3" s="60" t="s">
        <v>89</v>
      </c>
      <c r="AH3" s="713" t="s">
        <v>20</v>
      </c>
      <c r="AI3" s="713"/>
      <c r="AJ3" s="714" t="s">
        <v>21</v>
      </c>
      <c r="AK3" s="715"/>
      <c r="AL3" s="715"/>
      <c r="AM3" s="715"/>
      <c r="AN3" s="715"/>
      <c r="AO3" s="715"/>
      <c r="AP3" s="715"/>
      <c r="AQ3" s="715"/>
      <c r="AR3" s="715"/>
      <c r="AS3" s="716"/>
      <c r="AT3" s="712" t="s">
        <v>19</v>
      </c>
      <c r="AU3" s="713"/>
      <c r="AV3" s="60" t="s">
        <v>89</v>
      </c>
      <c r="AW3" s="713" t="s">
        <v>20</v>
      </c>
      <c r="AX3" s="713"/>
      <c r="AY3" s="714" t="s">
        <v>21</v>
      </c>
      <c r="AZ3" s="715"/>
      <c r="BA3" s="715"/>
      <c r="BB3" s="715"/>
      <c r="BC3" s="715"/>
      <c r="BD3" s="715"/>
      <c r="BE3" s="715"/>
      <c r="BF3" s="715"/>
      <c r="BG3" s="715"/>
      <c r="BH3" s="716"/>
      <c r="BI3" s="712" t="s">
        <v>19</v>
      </c>
      <c r="BJ3" s="713"/>
      <c r="BK3" s="60" t="s">
        <v>89</v>
      </c>
      <c r="BL3" s="713" t="s">
        <v>20</v>
      </c>
      <c r="BM3" s="713"/>
      <c r="BN3" s="714" t="s">
        <v>21</v>
      </c>
      <c r="BO3" s="715"/>
      <c r="BP3" s="715"/>
      <c r="BQ3" s="715"/>
      <c r="BR3" s="715"/>
      <c r="BS3" s="715"/>
      <c r="BT3" s="715"/>
      <c r="BU3" s="715"/>
      <c r="BV3" s="715"/>
      <c r="BW3" s="716"/>
    </row>
    <row r="4" spans="1:75" ht="24.75" customHeight="1">
      <c r="A4" s="63" t="s">
        <v>137</v>
      </c>
      <c r="B4" s="59" t="s">
        <v>74</v>
      </c>
      <c r="C4" s="228"/>
      <c r="D4" s="717"/>
      <c r="E4" s="718"/>
      <c r="F4" s="696" t="s">
        <v>139</v>
      </c>
      <c r="G4" s="706"/>
      <c r="H4" s="706"/>
      <c r="I4" s="706"/>
      <c r="J4" s="728"/>
      <c r="K4" s="728"/>
      <c r="L4" s="728"/>
      <c r="M4" s="728"/>
      <c r="N4" s="728"/>
      <c r="O4" s="729"/>
      <c r="P4" s="63" t="s">
        <v>138</v>
      </c>
      <c r="Q4" s="59" t="s">
        <v>75</v>
      </c>
      <c r="R4" s="228"/>
      <c r="S4" s="717"/>
      <c r="T4" s="718"/>
      <c r="U4" s="696" t="s">
        <v>139</v>
      </c>
      <c r="V4" s="706"/>
      <c r="W4" s="706"/>
      <c r="X4" s="706"/>
      <c r="Y4" s="728"/>
      <c r="Z4" s="728"/>
      <c r="AA4" s="728"/>
      <c r="AB4" s="728"/>
      <c r="AC4" s="728"/>
      <c r="AD4" s="729"/>
      <c r="AE4" s="63" t="s">
        <v>135</v>
      </c>
      <c r="AF4" s="59" t="s">
        <v>73</v>
      </c>
      <c r="AG4" s="228"/>
      <c r="AH4" s="717"/>
      <c r="AI4" s="718"/>
      <c r="AJ4" s="698"/>
      <c r="AK4" s="699"/>
      <c r="AL4" s="699"/>
      <c r="AM4" s="699"/>
      <c r="AN4" s="699"/>
      <c r="AO4" s="699"/>
      <c r="AP4" s="699"/>
      <c r="AQ4" s="699"/>
      <c r="AR4" s="699"/>
      <c r="AS4" s="700"/>
      <c r="AT4" s="63" t="s">
        <v>135</v>
      </c>
      <c r="AU4" s="59" t="s">
        <v>73</v>
      </c>
      <c r="AV4" s="228"/>
      <c r="AW4" s="717"/>
      <c r="AX4" s="718"/>
      <c r="AY4" s="698"/>
      <c r="AZ4" s="699"/>
      <c r="BA4" s="699"/>
      <c r="BB4" s="699"/>
      <c r="BC4" s="699"/>
      <c r="BD4" s="699"/>
      <c r="BE4" s="699"/>
      <c r="BF4" s="699"/>
      <c r="BG4" s="699"/>
      <c r="BH4" s="700"/>
      <c r="BI4" s="63" t="s">
        <v>135</v>
      </c>
      <c r="BJ4" s="59" t="s">
        <v>73</v>
      </c>
      <c r="BK4" s="228"/>
      <c r="BL4" s="717"/>
      <c r="BM4" s="718"/>
      <c r="BN4" s="698"/>
      <c r="BO4" s="699"/>
      <c r="BP4" s="699"/>
      <c r="BQ4" s="699"/>
      <c r="BR4" s="699"/>
      <c r="BS4" s="699"/>
      <c r="BT4" s="699"/>
      <c r="BU4" s="699"/>
      <c r="BV4" s="699"/>
      <c r="BW4" s="700"/>
    </row>
    <row r="5" spans="1:75" ht="24.75" customHeight="1">
      <c r="A5" s="694" t="s">
        <v>135</v>
      </c>
      <c r="B5" s="59" t="s">
        <v>0</v>
      </c>
      <c r="C5" s="228"/>
      <c r="D5" s="719"/>
      <c r="E5" s="720"/>
      <c r="F5" s="698"/>
      <c r="G5" s="699"/>
      <c r="H5" s="699"/>
      <c r="I5" s="699"/>
      <c r="J5" s="699"/>
      <c r="K5" s="699"/>
      <c r="L5" s="699"/>
      <c r="M5" s="699"/>
      <c r="N5" s="699"/>
      <c r="O5" s="700"/>
      <c r="P5" s="694" t="s">
        <v>135</v>
      </c>
      <c r="Q5" s="59" t="s">
        <v>1</v>
      </c>
      <c r="R5" s="228"/>
      <c r="S5" s="719"/>
      <c r="T5" s="720"/>
      <c r="U5" s="698"/>
      <c r="V5" s="699"/>
      <c r="W5" s="699"/>
      <c r="X5" s="699"/>
      <c r="Y5" s="699"/>
      <c r="Z5" s="699"/>
      <c r="AA5" s="699"/>
      <c r="AB5" s="699"/>
      <c r="AC5" s="699"/>
      <c r="AD5" s="699"/>
      <c r="AE5" s="722" t="s">
        <v>64</v>
      </c>
      <c r="AF5" s="59" t="s">
        <v>15</v>
      </c>
      <c r="AG5" s="228"/>
      <c r="AH5" s="719"/>
      <c r="AI5" s="720"/>
      <c r="AJ5" s="717"/>
      <c r="AK5" s="723"/>
      <c r="AL5" s="723"/>
      <c r="AM5" s="723"/>
      <c r="AN5" s="723"/>
      <c r="AO5" s="723"/>
      <c r="AP5" s="723"/>
      <c r="AQ5" s="723"/>
      <c r="AR5" s="723"/>
      <c r="AS5" s="724"/>
      <c r="AT5" s="722" t="s">
        <v>64</v>
      </c>
      <c r="AU5" s="59" t="s">
        <v>15</v>
      </c>
      <c r="AV5" s="228"/>
      <c r="AW5" s="719"/>
      <c r="AX5" s="720"/>
      <c r="AY5" s="717"/>
      <c r="AZ5" s="723"/>
      <c r="BA5" s="723"/>
      <c r="BB5" s="723"/>
      <c r="BC5" s="723"/>
      <c r="BD5" s="723"/>
      <c r="BE5" s="723"/>
      <c r="BF5" s="723"/>
      <c r="BG5" s="723"/>
      <c r="BH5" s="724"/>
      <c r="BI5" s="722" t="s">
        <v>64</v>
      </c>
      <c r="BJ5" s="59" t="s">
        <v>15</v>
      </c>
      <c r="BK5" s="228"/>
      <c r="BL5" s="719"/>
      <c r="BM5" s="720"/>
      <c r="BN5" s="717"/>
      <c r="BO5" s="723"/>
      <c r="BP5" s="723"/>
      <c r="BQ5" s="723"/>
      <c r="BR5" s="723"/>
      <c r="BS5" s="723"/>
      <c r="BT5" s="723"/>
      <c r="BU5" s="723"/>
      <c r="BV5" s="723"/>
      <c r="BW5" s="724"/>
    </row>
    <row r="6" spans="1:75" ht="24.75" customHeight="1">
      <c r="A6" s="712"/>
      <c r="B6" s="59" t="s">
        <v>73</v>
      </c>
      <c r="C6" s="228"/>
      <c r="D6" s="719"/>
      <c r="E6" s="720"/>
      <c r="F6" s="698"/>
      <c r="G6" s="699"/>
      <c r="H6" s="699"/>
      <c r="I6" s="699"/>
      <c r="J6" s="699"/>
      <c r="K6" s="699"/>
      <c r="L6" s="699"/>
      <c r="M6" s="699"/>
      <c r="N6" s="699"/>
      <c r="O6" s="700"/>
      <c r="P6" s="712"/>
      <c r="Q6" s="59" t="s">
        <v>73</v>
      </c>
      <c r="R6" s="228"/>
      <c r="S6" s="714"/>
      <c r="T6" s="721"/>
      <c r="U6" s="698"/>
      <c r="V6" s="699"/>
      <c r="W6" s="699"/>
      <c r="X6" s="699"/>
      <c r="Y6" s="699"/>
      <c r="Z6" s="699"/>
      <c r="AA6" s="699"/>
      <c r="AB6" s="699"/>
      <c r="AC6" s="699"/>
      <c r="AD6" s="699"/>
      <c r="AE6" s="694"/>
      <c r="AF6" s="59" t="s">
        <v>65</v>
      </c>
      <c r="AG6" s="228"/>
      <c r="AH6" s="719"/>
      <c r="AI6" s="720"/>
      <c r="AJ6" s="719"/>
      <c r="AK6" s="725"/>
      <c r="AL6" s="725"/>
      <c r="AM6" s="725"/>
      <c r="AN6" s="725"/>
      <c r="AO6" s="725"/>
      <c r="AP6" s="725"/>
      <c r="AQ6" s="725"/>
      <c r="AR6" s="725"/>
      <c r="AS6" s="726"/>
      <c r="AT6" s="694"/>
      <c r="AU6" s="59" t="s">
        <v>16</v>
      </c>
      <c r="AV6" s="228"/>
      <c r="AW6" s="719"/>
      <c r="AX6" s="720"/>
      <c r="AY6" s="719"/>
      <c r="AZ6" s="725"/>
      <c r="BA6" s="725"/>
      <c r="BB6" s="725"/>
      <c r="BC6" s="725"/>
      <c r="BD6" s="725"/>
      <c r="BE6" s="725"/>
      <c r="BF6" s="725"/>
      <c r="BG6" s="725"/>
      <c r="BH6" s="726"/>
      <c r="BI6" s="694"/>
      <c r="BJ6" s="59" t="s">
        <v>16</v>
      </c>
      <c r="BK6" s="228"/>
      <c r="BL6" s="719"/>
      <c r="BM6" s="720"/>
      <c r="BN6" s="719"/>
      <c r="BO6" s="725"/>
      <c r="BP6" s="725"/>
      <c r="BQ6" s="725"/>
      <c r="BR6" s="725"/>
      <c r="BS6" s="725"/>
      <c r="BT6" s="725"/>
      <c r="BU6" s="725"/>
      <c r="BV6" s="725"/>
      <c r="BW6" s="726"/>
    </row>
    <row r="7" spans="1:75" ht="24.75" customHeight="1">
      <c r="A7" s="722" t="s">
        <v>64</v>
      </c>
      <c r="B7" s="59" t="s">
        <v>15</v>
      </c>
      <c r="C7" s="228"/>
      <c r="D7" s="719"/>
      <c r="E7" s="720"/>
      <c r="F7" s="717"/>
      <c r="G7" s="723"/>
      <c r="H7" s="723"/>
      <c r="I7" s="723"/>
      <c r="J7" s="723"/>
      <c r="K7" s="723"/>
      <c r="L7" s="723"/>
      <c r="M7" s="723"/>
      <c r="N7" s="723"/>
      <c r="O7" s="724"/>
      <c r="P7" s="708" t="s">
        <v>81</v>
      </c>
      <c r="Q7" s="59" t="s">
        <v>3</v>
      </c>
      <c r="R7" s="228"/>
      <c r="S7" s="68"/>
      <c r="T7" s="61" t="s">
        <v>22</v>
      </c>
      <c r="U7" s="59" t="s">
        <v>69</v>
      </c>
      <c r="V7" s="62" t="s">
        <v>82</v>
      </c>
      <c r="W7" s="231"/>
      <c r="X7" s="61" t="s">
        <v>22</v>
      </c>
      <c r="Y7" s="62" t="s">
        <v>83</v>
      </c>
      <c r="Z7" s="231"/>
      <c r="AA7" s="61" t="s">
        <v>22</v>
      </c>
      <c r="AB7" s="62" t="s">
        <v>84</v>
      </c>
      <c r="AC7" s="231"/>
      <c r="AD7" s="65" t="s">
        <v>22</v>
      </c>
      <c r="AE7" s="694"/>
      <c r="AF7" s="59" t="s">
        <v>66</v>
      </c>
      <c r="AG7" s="228"/>
      <c r="AH7" s="719"/>
      <c r="AI7" s="720"/>
      <c r="AJ7" s="719"/>
      <c r="AK7" s="725"/>
      <c r="AL7" s="725"/>
      <c r="AM7" s="725"/>
      <c r="AN7" s="725"/>
      <c r="AO7" s="725"/>
      <c r="AP7" s="725"/>
      <c r="AQ7" s="725"/>
      <c r="AR7" s="725"/>
      <c r="AS7" s="726"/>
      <c r="AT7" s="694"/>
      <c r="AU7" s="59" t="s">
        <v>17</v>
      </c>
      <c r="AV7" s="228"/>
      <c r="AW7" s="719"/>
      <c r="AX7" s="720"/>
      <c r="AY7" s="719"/>
      <c r="AZ7" s="725"/>
      <c r="BA7" s="725"/>
      <c r="BB7" s="725"/>
      <c r="BC7" s="725"/>
      <c r="BD7" s="725"/>
      <c r="BE7" s="725"/>
      <c r="BF7" s="725"/>
      <c r="BG7" s="725"/>
      <c r="BH7" s="726"/>
      <c r="BI7" s="694"/>
      <c r="BJ7" s="59" t="s">
        <v>17</v>
      </c>
      <c r="BK7" s="228"/>
      <c r="BL7" s="719"/>
      <c r="BM7" s="720"/>
      <c r="BN7" s="719"/>
      <c r="BO7" s="725"/>
      <c r="BP7" s="725"/>
      <c r="BQ7" s="725"/>
      <c r="BR7" s="725"/>
      <c r="BS7" s="725"/>
      <c r="BT7" s="725"/>
      <c r="BU7" s="725"/>
      <c r="BV7" s="725"/>
      <c r="BW7" s="726"/>
    </row>
    <row r="8" spans="1:75" ht="24.75" customHeight="1">
      <c r="A8" s="694"/>
      <c r="B8" s="59" t="s">
        <v>65</v>
      </c>
      <c r="C8" s="228"/>
      <c r="D8" s="719"/>
      <c r="E8" s="720"/>
      <c r="F8" s="719"/>
      <c r="G8" s="725"/>
      <c r="H8" s="725"/>
      <c r="I8" s="725"/>
      <c r="J8" s="725"/>
      <c r="K8" s="725"/>
      <c r="L8" s="725"/>
      <c r="M8" s="725"/>
      <c r="N8" s="725"/>
      <c r="O8" s="726"/>
      <c r="P8" s="708"/>
      <c r="Q8" s="59" t="s">
        <v>4</v>
      </c>
      <c r="R8" s="228"/>
      <c r="S8" s="68"/>
      <c r="T8" s="61" t="s">
        <v>24</v>
      </c>
      <c r="U8" s="696" t="s">
        <v>68</v>
      </c>
      <c r="V8" s="706"/>
      <c r="W8" s="706"/>
      <c r="X8" s="706"/>
      <c r="Y8" s="706"/>
      <c r="Z8" s="706"/>
      <c r="AA8" s="706"/>
      <c r="AB8" s="706"/>
      <c r="AC8" s="706"/>
      <c r="AD8" s="706"/>
      <c r="AE8" s="712"/>
      <c r="AF8" s="59" t="s">
        <v>67</v>
      </c>
      <c r="AG8" s="228"/>
      <c r="AH8" s="714"/>
      <c r="AI8" s="721"/>
      <c r="AJ8" s="714"/>
      <c r="AK8" s="715"/>
      <c r="AL8" s="715"/>
      <c r="AM8" s="715"/>
      <c r="AN8" s="715"/>
      <c r="AO8" s="715"/>
      <c r="AP8" s="715"/>
      <c r="AQ8" s="715"/>
      <c r="AR8" s="715"/>
      <c r="AS8" s="716"/>
      <c r="AT8" s="712"/>
      <c r="AU8" s="59" t="s">
        <v>18</v>
      </c>
      <c r="AV8" s="228"/>
      <c r="AW8" s="714"/>
      <c r="AX8" s="721"/>
      <c r="AY8" s="714"/>
      <c r="AZ8" s="715"/>
      <c r="BA8" s="715"/>
      <c r="BB8" s="715"/>
      <c r="BC8" s="715"/>
      <c r="BD8" s="715"/>
      <c r="BE8" s="715"/>
      <c r="BF8" s="715"/>
      <c r="BG8" s="715"/>
      <c r="BH8" s="716"/>
      <c r="BI8" s="712"/>
      <c r="BJ8" s="59" t="s">
        <v>18</v>
      </c>
      <c r="BK8" s="228"/>
      <c r="BL8" s="714"/>
      <c r="BM8" s="721"/>
      <c r="BN8" s="714"/>
      <c r="BO8" s="715"/>
      <c r="BP8" s="715"/>
      <c r="BQ8" s="715"/>
      <c r="BR8" s="715"/>
      <c r="BS8" s="715"/>
      <c r="BT8" s="715"/>
      <c r="BU8" s="715"/>
      <c r="BV8" s="715"/>
      <c r="BW8" s="716"/>
    </row>
    <row r="9" spans="1:75" ht="24.75" customHeight="1">
      <c r="A9" s="694"/>
      <c r="B9" s="59" t="s">
        <v>66</v>
      </c>
      <c r="C9" s="228"/>
      <c r="D9" s="719"/>
      <c r="E9" s="720"/>
      <c r="F9" s="719"/>
      <c r="G9" s="725"/>
      <c r="H9" s="725"/>
      <c r="I9" s="725"/>
      <c r="J9" s="725"/>
      <c r="K9" s="725"/>
      <c r="L9" s="725"/>
      <c r="M9" s="725"/>
      <c r="N9" s="725"/>
      <c r="O9" s="726"/>
      <c r="P9" s="708"/>
      <c r="Q9" s="59" t="s">
        <v>5</v>
      </c>
      <c r="R9" s="228"/>
      <c r="S9" s="68"/>
      <c r="T9" s="61" t="s">
        <v>24</v>
      </c>
      <c r="U9" s="696" t="s">
        <v>68</v>
      </c>
      <c r="V9" s="706"/>
      <c r="W9" s="706"/>
      <c r="X9" s="706"/>
      <c r="Y9" s="706"/>
      <c r="Z9" s="706"/>
      <c r="AA9" s="706"/>
      <c r="AB9" s="706"/>
      <c r="AC9" s="706"/>
      <c r="AD9" s="706"/>
      <c r="AE9" s="708" t="s">
        <v>81</v>
      </c>
      <c r="AF9" s="59" t="s">
        <v>3</v>
      </c>
      <c r="AG9" s="228"/>
      <c r="AH9" s="232"/>
      <c r="AI9" s="61" t="s">
        <v>22</v>
      </c>
      <c r="AJ9" s="59" t="s">
        <v>69</v>
      </c>
      <c r="AK9" s="62" t="s">
        <v>82</v>
      </c>
      <c r="AL9" s="69"/>
      <c r="AM9" s="61" t="s">
        <v>22</v>
      </c>
      <c r="AN9" s="62" t="s">
        <v>83</v>
      </c>
      <c r="AO9" s="69"/>
      <c r="AP9" s="61" t="s">
        <v>22</v>
      </c>
      <c r="AQ9" s="62" t="s">
        <v>84</v>
      </c>
      <c r="AR9" s="69"/>
      <c r="AS9" s="64" t="s">
        <v>22</v>
      </c>
      <c r="AT9" s="708" t="s">
        <v>81</v>
      </c>
      <c r="AU9" s="59" t="s">
        <v>3</v>
      </c>
      <c r="AV9" s="228"/>
      <c r="AW9" s="232"/>
      <c r="AX9" s="61" t="s">
        <v>22</v>
      </c>
      <c r="AY9" s="59" t="s">
        <v>69</v>
      </c>
      <c r="AZ9" s="62" t="s">
        <v>82</v>
      </c>
      <c r="BA9" s="231"/>
      <c r="BB9" s="61" t="s">
        <v>22</v>
      </c>
      <c r="BC9" s="62" t="s">
        <v>83</v>
      </c>
      <c r="BD9" s="231"/>
      <c r="BE9" s="61" t="s">
        <v>22</v>
      </c>
      <c r="BF9" s="62" t="s">
        <v>84</v>
      </c>
      <c r="BG9" s="231"/>
      <c r="BH9" s="64" t="s">
        <v>22</v>
      </c>
      <c r="BI9" s="708" t="s">
        <v>81</v>
      </c>
      <c r="BJ9" s="59" t="s">
        <v>3</v>
      </c>
      <c r="BK9" s="228"/>
      <c r="BL9" s="232"/>
      <c r="BM9" s="61" t="s">
        <v>22</v>
      </c>
      <c r="BN9" s="59" t="s">
        <v>69</v>
      </c>
      <c r="BO9" s="62" t="s">
        <v>82</v>
      </c>
      <c r="BP9" s="231"/>
      <c r="BQ9" s="61" t="s">
        <v>22</v>
      </c>
      <c r="BR9" s="62" t="s">
        <v>83</v>
      </c>
      <c r="BS9" s="231"/>
      <c r="BT9" s="61" t="s">
        <v>22</v>
      </c>
      <c r="BU9" s="62" t="s">
        <v>84</v>
      </c>
      <c r="BV9" s="231"/>
      <c r="BW9" s="64" t="s">
        <v>22</v>
      </c>
    </row>
    <row r="10" spans="1:75" ht="24.75" customHeight="1">
      <c r="A10" s="712"/>
      <c r="B10" s="59" t="s">
        <v>67</v>
      </c>
      <c r="C10" s="228"/>
      <c r="D10" s="714"/>
      <c r="E10" s="721"/>
      <c r="F10" s="714"/>
      <c r="G10" s="715"/>
      <c r="H10" s="715"/>
      <c r="I10" s="715"/>
      <c r="J10" s="715"/>
      <c r="K10" s="715"/>
      <c r="L10" s="715"/>
      <c r="M10" s="715"/>
      <c r="N10" s="715"/>
      <c r="O10" s="716"/>
      <c r="P10" s="708"/>
      <c r="Q10" s="59" t="s">
        <v>7</v>
      </c>
      <c r="R10" s="228"/>
      <c r="S10" s="68"/>
      <c r="T10" s="61" t="s">
        <v>24</v>
      </c>
      <c r="U10" s="696" t="s">
        <v>68</v>
      </c>
      <c r="V10" s="706"/>
      <c r="W10" s="706"/>
      <c r="X10" s="706"/>
      <c r="Y10" s="706"/>
      <c r="Z10" s="706"/>
      <c r="AA10" s="706"/>
      <c r="AB10" s="706"/>
      <c r="AC10" s="706"/>
      <c r="AD10" s="706"/>
      <c r="AE10" s="708"/>
      <c r="AF10" s="59" t="s">
        <v>4</v>
      </c>
      <c r="AG10" s="228"/>
      <c r="AH10" s="232"/>
      <c r="AI10" s="61" t="s">
        <v>24</v>
      </c>
      <c r="AJ10" s="696" t="s">
        <v>68</v>
      </c>
      <c r="AK10" s="706"/>
      <c r="AL10" s="706"/>
      <c r="AM10" s="706"/>
      <c r="AN10" s="706"/>
      <c r="AO10" s="706"/>
      <c r="AP10" s="706"/>
      <c r="AQ10" s="706"/>
      <c r="AR10" s="706"/>
      <c r="AS10" s="707"/>
      <c r="AT10" s="708"/>
      <c r="AU10" s="59" t="s">
        <v>4</v>
      </c>
      <c r="AV10" s="228"/>
      <c r="AW10" s="232"/>
      <c r="AX10" s="61" t="s">
        <v>24</v>
      </c>
      <c r="AY10" s="696" t="s">
        <v>68</v>
      </c>
      <c r="AZ10" s="706"/>
      <c r="BA10" s="706"/>
      <c r="BB10" s="706"/>
      <c r="BC10" s="706"/>
      <c r="BD10" s="706"/>
      <c r="BE10" s="706"/>
      <c r="BF10" s="706"/>
      <c r="BG10" s="706"/>
      <c r="BH10" s="707"/>
      <c r="BI10" s="708"/>
      <c r="BJ10" s="59" t="s">
        <v>4</v>
      </c>
      <c r="BK10" s="228"/>
      <c r="BL10" s="232"/>
      <c r="BM10" s="61" t="s">
        <v>24</v>
      </c>
      <c r="BN10" s="696" t="s">
        <v>68</v>
      </c>
      <c r="BO10" s="706"/>
      <c r="BP10" s="706"/>
      <c r="BQ10" s="706"/>
      <c r="BR10" s="706"/>
      <c r="BS10" s="706"/>
      <c r="BT10" s="706"/>
      <c r="BU10" s="706"/>
      <c r="BV10" s="706"/>
      <c r="BW10" s="707"/>
    </row>
    <row r="11" spans="1:75" ht="24.75" customHeight="1">
      <c r="A11" s="708" t="s">
        <v>81</v>
      </c>
      <c r="B11" s="59" t="s">
        <v>3</v>
      </c>
      <c r="C11" s="228"/>
      <c r="D11" s="68"/>
      <c r="E11" s="61" t="s">
        <v>22</v>
      </c>
      <c r="F11" s="59" t="s">
        <v>69</v>
      </c>
      <c r="G11" s="62" t="s">
        <v>82</v>
      </c>
      <c r="H11" s="231"/>
      <c r="I11" s="61" t="s">
        <v>22</v>
      </c>
      <c r="J11" s="62" t="s">
        <v>83</v>
      </c>
      <c r="K11" s="231"/>
      <c r="L11" s="61" t="s">
        <v>22</v>
      </c>
      <c r="M11" s="62" t="s">
        <v>84</v>
      </c>
      <c r="N11" s="231"/>
      <c r="O11" s="64" t="s">
        <v>22</v>
      </c>
      <c r="P11" s="708"/>
      <c r="Q11" s="59" t="s">
        <v>8</v>
      </c>
      <c r="R11" s="228"/>
      <c r="S11" s="68"/>
      <c r="T11" s="61" t="s">
        <v>24</v>
      </c>
      <c r="U11" s="696" t="s">
        <v>68</v>
      </c>
      <c r="V11" s="706"/>
      <c r="W11" s="706"/>
      <c r="X11" s="706"/>
      <c r="Y11" s="706"/>
      <c r="Z11" s="706"/>
      <c r="AA11" s="706"/>
      <c r="AB11" s="706"/>
      <c r="AC11" s="706"/>
      <c r="AD11" s="706"/>
      <c r="AE11" s="708"/>
      <c r="AF11" s="59" t="s">
        <v>5</v>
      </c>
      <c r="AG11" s="228"/>
      <c r="AH11" s="232"/>
      <c r="AI11" s="61" t="s">
        <v>24</v>
      </c>
      <c r="AJ11" s="696" t="s">
        <v>68</v>
      </c>
      <c r="AK11" s="706"/>
      <c r="AL11" s="706"/>
      <c r="AM11" s="706"/>
      <c r="AN11" s="706"/>
      <c r="AO11" s="706"/>
      <c r="AP11" s="706"/>
      <c r="AQ11" s="706"/>
      <c r="AR11" s="706"/>
      <c r="AS11" s="707"/>
      <c r="AT11" s="708"/>
      <c r="AU11" s="59" t="s">
        <v>5</v>
      </c>
      <c r="AV11" s="228"/>
      <c r="AW11" s="232"/>
      <c r="AX11" s="61" t="s">
        <v>24</v>
      </c>
      <c r="AY11" s="696" t="s">
        <v>68</v>
      </c>
      <c r="AZ11" s="706"/>
      <c r="BA11" s="706"/>
      <c r="BB11" s="706"/>
      <c r="BC11" s="706"/>
      <c r="BD11" s="706"/>
      <c r="BE11" s="706"/>
      <c r="BF11" s="706"/>
      <c r="BG11" s="706"/>
      <c r="BH11" s="707"/>
      <c r="BI11" s="708"/>
      <c r="BJ11" s="59" t="s">
        <v>5</v>
      </c>
      <c r="BK11" s="228"/>
      <c r="BL11" s="232"/>
      <c r="BM11" s="61" t="s">
        <v>24</v>
      </c>
      <c r="BN11" s="696" t="s">
        <v>68</v>
      </c>
      <c r="BO11" s="706"/>
      <c r="BP11" s="706"/>
      <c r="BQ11" s="706"/>
      <c r="BR11" s="706"/>
      <c r="BS11" s="706"/>
      <c r="BT11" s="706"/>
      <c r="BU11" s="706"/>
      <c r="BV11" s="706"/>
      <c r="BW11" s="707"/>
    </row>
    <row r="12" spans="1:75" ht="24.75" customHeight="1">
      <c r="A12" s="708"/>
      <c r="B12" s="59" t="s">
        <v>4</v>
      </c>
      <c r="C12" s="228"/>
      <c r="D12" s="68"/>
      <c r="E12" s="61" t="s">
        <v>24</v>
      </c>
      <c r="F12" s="696" t="s">
        <v>68</v>
      </c>
      <c r="G12" s="706"/>
      <c r="H12" s="706"/>
      <c r="I12" s="706"/>
      <c r="J12" s="706"/>
      <c r="K12" s="706"/>
      <c r="L12" s="706"/>
      <c r="M12" s="706"/>
      <c r="N12" s="706"/>
      <c r="O12" s="707"/>
      <c r="P12" s="708"/>
      <c r="Q12" s="59" t="s">
        <v>6</v>
      </c>
      <c r="R12" s="228"/>
      <c r="S12" s="68"/>
      <c r="T12" s="61" t="s">
        <v>24</v>
      </c>
      <c r="U12" s="696" t="s">
        <v>80</v>
      </c>
      <c r="V12" s="706"/>
      <c r="W12" s="706"/>
      <c r="X12" s="706"/>
      <c r="Y12" s="706"/>
      <c r="Z12" s="706"/>
      <c r="AA12" s="706"/>
      <c r="AB12" s="706"/>
      <c r="AC12" s="706"/>
      <c r="AD12" s="706"/>
      <c r="AE12" s="708"/>
      <c r="AF12" s="59" t="s">
        <v>7</v>
      </c>
      <c r="AG12" s="228"/>
      <c r="AH12" s="232"/>
      <c r="AI12" s="61" t="s">
        <v>24</v>
      </c>
      <c r="AJ12" s="696" t="s">
        <v>68</v>
      </c>
      <c r="AK12" s="706"/>
      <c r="AL12" s="706"/>
      <c r="AM12" s="706"/>
      <c r="AN12" s="706"/>
      <c r="AO12" s="706"/>
      <c r="AP12" s="706"/>
      <c r="AQ12" s="706"/>
      <c r="AR12" s="706"/>
      <c r="AS12" s="707"/>
      <c r="AT12" s="708"/>
      <c r="AU12" s="59" t="s">
        <v>7</v>
      </c>
      <c r="AV12" s="228"/>
      <c r="AW12" s="232"/>
      <c r="AX12" s="61" t="s">
        <v>24</v>
      </c>
      <c r="AY12" s="696" t="s">
        <v>68</v>
      </c>
      <c r="AZ12" s="706"/>
      <c r="BA12" s="706"/>
      <c r="BB12" s="706"/>
      <c r="BC12" s="706"/>
      <c r="BD12" s="706"/>
      <c r="BE12" s="706"/>
      <c r="BF12" s="706"/>
      <c r="BG12" s="706"/>
      <c r="BH12" s="707"/>
      <c r="BI12" s="708"/>
      <c r="BJ12" s="59" t="s">
        <v>7</v>
      </c>
      <c r="BK12" s="228"/>
      <c r="BL12" s="232"/>
      <c r="BM12" s="61" t="s">
        <v>24</v>
      </c>
      <c r="BN12" s="696" t="s">
        <v>68</v>
      </c>
      <c r="BO12" s="706"/>
      <c r="BP12" s="706"/>
      <c r="BQ12" s="706"/>
      <c r="BR12" s="706"/>
      <c r="BS12" s="706"/>
      <c r="BT12" s="706"/>
      <c r="BU12" s="706"/>
      <c r="BV12" s="706"/>
      <c r="BW12" s="707"/>
    </row>
    <row r="13" spans="1:75" ht="24.75" customHeight="1">
      <c r="A13" s="708"/>
      <c r="B13" s="59" t="s">
        <v>5</v>
      </c>
      <c r="C13" s="228"/>
      <c r="D13" s="68"/>
      <c r="E13" s="61" t="s">
        <v>24</v>
      </c>
      <c r="F13" s="696" t="s">
        <v>68</v>
      </c>
      <c r="G13" s="706"/>
      <c r="H13" s="706"/>
      <c r="I13" s="706"/>
      <c r="J13" s="706"/>
      <c r="K13" s="706"/>
      <c r="L13" s="706"/>
      <c r="M13" s="706"/>
      <c r="N13" s="706"/>
      <c r="O13" s="707"/>
      <c r="P13" s="63" t="s">
        <v>23</v>
      </c>
      <c r="Q13" s="59" t="s">
        <v>2</v>
      </c>
      <c r="R13" s="228"/>
      <c r="S13" s="68"/>
      <c r="T13" s="61" t="s">
        <v>22</v>
      </c>
      <c r="U13" s="696" t="s">
        <v>76</v>
      </c>
      <c r="V13" s="706"/>
      <c r="W13" s="706"/>
      <c r="X13" s="706"/>
      <c r="Y13" s="706"/>
      <c r="Z13" s="706"/>
      <c r="AA13" s="706"/>
      <c r="AB13" s="706"/>
      <c r="AC13" s="706"/>
      <c r="AD13" s="706"/>
      <c r="AE13" s="708"/>
      <c r="AF13" s="59" t="s">
        <v>8</v>
      </c>
      <c r="AG13" s="228"/>
      <c r="AH13" s="232"/>
      <c r="AI13" s="61" t="s">
        <v>24</v>
      </c>
      <c r="AJ13" s="696" t="s">
        <v>68</v>
      </c>
      <c r="AK13" s="706"/>
      <c r="AL13" s="706"/>
      <c r="AM13" s="706"/>
      <c r="AN13" s="706"/>
      <c r="AO13" s="706"/>
      <c r="AP13" s="706"/>
      <c r="AQ13" s="706"/>
      <c r="AR13" s="706"/>
      <c r="AS13" s="707"/>
      <c r="AT13" s="708"/>
      <c r="AU13" s="59" t="s">
        <v>8</v>
      </c>
      <c r="AV13" s="228"/>
      <c r="AW13" s="232"/>
      <c r="AX13" s="61" t="s">
        <v>24</v>
      </c>
      <c r="AY13" s="696" t="s">
        <v>68</v>
      </c>
      <c r="AZ13" s="706"/>
      <c r="BA13" s="706"/>
      <c r="BB13" s="706"/>
      <c r="BC13" s="706"/>
      <c r="BD13" s="706"/>
      <c r="BE13" s="706"/>
      <c r="BF13" s="706"/>
      <c r="BG13" s="706"/>
      <c r="BH13" s="707"/>
      <c r="BI13" s="708"/>
      <c r="BJ13" s="59" t="s">
        <v>8</v>
      </c>
      <c r="BK13" s="228"/>
      <c r="BL13" s="232"/>
      <c r="BM13" s="61" t="s">
        <v>24</v>
      </c>
      <c r="BN13" s="696" t="s">
        <v>68</v>
      </c>
      <c r="BO13" s="706"/>
      <c r="BP13" s="706"/>
      <c r="BQ13" s="706"/>
      <c r="BR13" s="706"/>
      <c r="BS13" s="706"/>
      <c r="BT13" s="706"/>
      <c r="BU13" s="706"/>
      <c r="BV13" s="706"/>
      <c r="BW13" s="707"/>
    </row>
    <row r="14" spans="1:75" ht="24.75" customHeight="1">
      <c r="A14" s="708"/>
      <c r="B14" s="59" t="s">
        <v>7</v>
      </c>
      <c r="C14" s="228"/>
      <c r="D14" s="68"/>
      <c r="E14" s="61" t="s">
        <v>24</v>
      </c>
      <c r="F14" s="696" t="s">
        <v>68</v>
      </c>
      <c r="G14" s="706"/>
      <c r="H14" s="706"/>
      <c r="I14" s="706"/>
      <c r="J14" s="706"/>
      <c r="K14" s="706"/>
      <c r="L14" s="706"/>
      <c r="M14" s="706"/>
      <c r="N14" s="706"/>
      <c r="O14" s="707"/>
      <c r="P14" s="722" t="s">
        <v>25</v>
      </c>
      <c r="Q14" s="59" t="s">
        <v>9</v>
      </c>
      <c r="R14" s="228"/>
      <c r="S14" s="68"/>
      <c r="T14" s="61" t="s">
        <v>22</v>
      </c>
      <c r="U14" s="696" t="s">
        <v>140</v>
      </c>
      <c r="V14" s="706"/>
      <c r="W14" s="706"/>
      <c r="X14" s="706"/>
      <c r="Y14" s="699"/>
      <c r="Z14" s="699"/>
      <c r="AA14" s="699"/>
      <c r="AB14" s="699"/>
      <c r="AC14" s="699"/>
      <c r="AD14" s="699"/>
      <c r="AE14" s="708"/>
      <c r="AF14" s="59" t="s">
        <v>6</v>
      </c>
      <c r="AG14" s="228"/>
      <c r="AH14" s="232"/>
      <c r="AI14" s="61" t="s">
        <v>24</v>
      </c>
      <c r="AJ14" s="696" t="s">
        <v>80</v>
      </c>
      <c r="AK14" s="706"/>
      <c r="AL14" s="706"/>
      <c r="AM14" s="706"/>
      <c r="AN14" s="706"/>
      <c r="AO14" s="706"/>
      <c r="AP14" s="706"/>
      <c r="AQ14" s="706"/>
      <c r="AR14" s="706"/>
      <c r="AS14" s="707"/>
      <c r="AT14" s="708"/>
      <c r="AU14" s="59" t="s">
        <v>6</v>
      </c>
      <c r="AV14" s="228"/>
      <c r="AW14" s="232"/>
      <c r="AX14" s="61" t="s">
        <v>24</v>
      </c>
      <c r="AY14" s="696" t="s">
        <v>80</v>
      </c>
      <c r="AZ14" s="706"/>
      <c r="BA14" s="706"/>
      <c r="BB14" s="706"/>
      <c r="BC14" s="706"/>
      <c r="BD14" s="706"/>
      <c r="BE14" s="706"/>
      <c r="BF14" s="706"/>
      <c r="BG14" s="706"/>
      <c r="BH14" s="707"/>
      <c r="BI14" s="708"/>
      <c r="BJ14" s="59" t="s">
        <v>6</v>
      </c>
      <c r="BK14" s="228"/>
      <c r="BL14" s="232"/>
      <c r="BM14" s="61" t="s">
        <v>24</v>
      </c>
      <c r="BN14" s="696" t="s">
        <v>80</v>
      </c>
      <c r="BO14" s="706"/>
      <c r="BP14" s="706"/>
      <c r="BQ14" s="706"/>
      <c r="BR14" s="706"/>
      <c r="BS14" s="706"/>
      <c r="BT14" s="706"/>
      <c r="BU14" s="706"/>
      <c r="BV14" s="706"/>
      <c r="BW14" s="707"/>
    </row>
    <row r="15" spans="1:75" ht="24.75" customHeight="1">
      <c r="A15" s="708"/>
      <c r="B15" s="59" t="s">
        <v>8</v>
      </c>
      <c r="C15" s="228"/>
      <c r="D15" s="68"/>
      <c r="E15" s="61" t="s">
        <v>24</v>
      </c>
      <c r="F15" s="696" t="s">
        <v>68</v>
      </c>
      <c r="G15" s="706"/>
      <c r="H15" s="706"/>
      <c r="I15" s="706"/>
      <c r="J15" s="706"/>
      <c r="K15" s="706"/>
      <c r="L15" s="706"/>
      <c r="M15" s="706"/>
      <c r="N15" s="706"/>
      <c r="O15" s="707"/>
      <c r="P15" s="694"/>
      <c r="Q15" s="59" t="s">
        <v>10</v>
      </c>
      <c r="R15" s="228"/>
      <c r="S15" s="68"/>
      <c r="T15" s="61" t="s">
        <v>22</v>
      </c>
      <c r="U15" s="696" t="s">
        <v>77</v>
      </c>
      <c r="V15" s="706"/>
      <c r="W15" s="706"/>
      <c r="X15" s="706"/>
      <c r="Y15" s="706"/>
      <c r="Z15" s="706"/>
      <c r="AA15" s="706"/>
      <c r="AB15" s="706"/>
      <c r="AC15" s="706"/>
      <c r="AD15" s="706"/>
      <c r="AE15" s="63" t="s">
        <v>23</v>
      </c>
      <c r="AF15" s="59" t="s">
        <v>2</v>
      </c>
      <c r="AG15" s="228"/>
      <c r="AH15" s="232"/>
      <c r="AI15" s="61" t="s">
        <v>22</v>
      </c>
      <c r="AJ15" s="696" t="s">
        <v>76</v>
      </c>
      <c r="AK15" s="706"/>
      <c r="AL15" s="706"/>
      <c r="AM15" s="706"/>
      <c r="AN15" s="706"/>
      <c r="AO15" s="706"/>
      <c r="AP15" s="706"/>
      <c r="AQ15" s="706"/>
      <c r="AR15" s="706"/>
      <c r="AS15" s="707"/>
      <c r="AT15" s="63" t="s">
        <v>23</v>
      </c>
      <c r="AU15" s="59" t="s">
        <v>2</v>
      </c>
      <c r="AV15" s="228"/>
      <c r="AW15" s="232"/>
      <c r="AX15" s="61" t="s">
        <v>22</v>
      </c>
      <c r="AY15" s="696" t="s">
        <v>76</v>
      </c>
      <c r="AZ15" s="706"/>
      <c r="BA15" s="706"/>
      <c r="BB15" s="706"/>
      <c r="BC15" s="706"/>
      <c r="BD15" s="706"/>
      <c r="BE15" s="706"/>
      <c r="BF15" s="706"/>
      <c r="BG15" s="706"/>
      <c r="BH15" s="707"/>
      <c r="BI15" s="63" t="s">
        <v>23</v>
      </c>
      <c r="BJ15" s="59" t="s">
        <v>2</v>
      </c>
      <c r="BK15" s="228"/>
      <c r="BL15" s="232"/>
      <c r="BM15" s="61" t="s">
        <v>22</v>
      </c>
      <c r="BN15" s="696" t="s">
        <v>76</v>
      </c>
      <c r="BO15" s="706"/>
      <c r="BP15" s="706"/>
      <c r="BQ15" s="706"/>
      <c r="BR15" s="706"/>
      <c r="BS15" s="706"/>
      <c r="BT15" s="706"/>
      <c r="BU15" s="706"/>
      <c r="BV15" s="706"/>
      <c r="BW15" s="707"/>
    </row>
    <row r="16" spans="1:75" ht="24.75" customHeight="1">
      <c r="A16" s="708"/>
      <c r="B16" s="59" t="s">
        <v>6</v>
      </c>
      <c r="C16" s="228"/>
      <c r="D16" s="68"/>
      <c r="E16" s="61" t="s">
        <v>24</v>
      </c>
      <c r="F16" s="696" t="s">
        <v>80</v>
      </c>
      <c r="G16" s="706"/>
      <c r="H16" s="706"/>
      <c r="I16" s="706"/>
      <c r="J16" s="706"/>
      <c r="K16" s="706"/>
      <c r="L16" s="706"/>
      <c r="M16" s="706"/>
      <c r="N16" s="706"/>
      <c r="O16" s="707"/>
      <c r="P16" s="694"/>
      <c r="Q16" s="59" t="s">
        <v>11</v>
      </c>
      <c r="R16" s="228"/>
      <c r="S16" s="68"/>
      <c r="T16" s="61" t="s">
        <v>22</v>
      </c>
      <c r="U16" s="696" t="s">
        <v>77</v>
      </c>
      <c r="V16" s="706"/>
      <c r="W16" s="706"/>
      <c r="X16" s="706"/>
      <c r="Y16" s="706"/>
      <c r="Z16" s="706"/>
      <c r="AA16" s="706"/>
      <c r="AB16" s="706"/>
      <c r="AC16" s="706"/>
      <c r="AD16" s="706"/>
      <c r="AE16" s="708" t="s">
        <v>25</v>
      </c>
      <c r="AF16" s="59" t="s">
        <v>9</v>
      </c>
      <c r="AG16" s="228"/>
      <c r="AH16" s="232"/>
      <c r="AI16" s="61" t="s">
        <v>22</v>
      </c>
      <c r="AJ16" s="696" t="s">
        <v>140</v>
      </c>
      <c r="AK16" s="706"/>
      <c r="AL16" s="706"/>
      <c r="AM16" s="706"/>
      <c r="AN16" s="699"/>
      <c r="AO16" s="699"/>
      <c r="AP16" s="699"/>
      <c r="AQ16" s="699"/>
      <c r="AR16" s="699"/>
      <c r="AS16" s="700"/>
      <c r="AT16" s="708" t="s">
        <v>25</v>
      </c>
      <c r="AU16" s="59" t="s">
        <v>9</v>
      </c>
      <c r="AV16" s="228"/>
      <c r="AW16" s="232"/>
      <c r="AX16" s="61" t="s">
        <v>22</v>
      </c>
      <c r="AY16" s="696" t="s">
        <v>140</v>
      </c>
      <c r="AZ16" s="706"/>
      <c r="BA16" s="706"/>
      <c r="BB16" s="706"/>
      <c r="BC16" s="699"/>
      <c r="BD16" s="699"/>
      <c r="BE16" s="699"/>
      <c r="BF16" s="699"/>
      <c r="BG16" s="699"/>
      <c r="BH16" s="700"/>
      <c r="BI16" s="708" t="s">
        <v>25</v>
      </c>
      <c r="BJ16" s="59" t="s">
        <v>9</v>
      </c>
      <c r="BK16" s="228"/>
      <c r="BL16" s="232"/>
      <c r="BM16" s="61" t="s">
        <v>22</v>
      </c>
      <c r="BN16" s="696" t="s">
        <v>140</v>
      </c>
      <c r="BO16" s="706"/>
      <c r="BP16" s="706"/>
      <c r="BQ16" s="706"/>
      <c r="BR16" s="699"/>
      <c r="BS16" s="699"/>
      <c r="BT16" s="699"/>
      <c r="BU16" s="699"/>
      <c r="BV16" s="699"/>
      <c r="BW16" s="700"/>
    </row>
    <row r="17" spans="1:75" ht="24.75" customHeight="1">
      <c r="A17" s="63" t="s">
        <v>23</v>
      </c>
      <c r="B17" s="59" t="s">
        <v>2</v>
      </c>
      <c r="C17" s="228"/>
      <c r="D17" s="68"/>
      <c r="E17" s="61" t="s">
        <v>22</v>
      </c>
      <c r="F17" s="696" t="s">
        <v>76</v>
      </c>
      <c r="G17" s="706"/>
      <c r="H17" s="706"/>
      <c r="I17" s="706"/>
      <c r="J17" s="706"/>
      <c r="K17" s="706"/>
      <c r="L17" s="706"/>
      <c r="M17" s="706"/>
      <c r="N17" s="706"/>
      <c r="O17" s="707"/>
      <c r="P17" s="712"/>
      <c r="Q17" s="59" t="s">
        <v>12</v>
      </c>
      <c r="R17" s="228"/>
      <c r="S17" s="68"/>
      <c r="T17" s="61" t="s">
        <v>22</v>
      </c>
      <c r="U17" s="696" t="s">
        <v>77</v>
      </c>
      <c r="V17" s="706"/>
      <c r="W17" s="706"/>
      <c r="X17" s="706"/>
      <c r="Y17" s="706"/>
      <c r="Z17" s="706"/>
      <c r="AA17" s="706"/>
      <c r="AB17" s="706"/>
      <c r="AC17" s="706"/>
      <c r="AD17" s="706"/>
      <c r="AE17" s="708"/>
      <c r="AF17" s="59" t="s">
        <v>10</v>
      </c>
      <c r="AG17" s="228"/>
      <c r="AH17" s="232"/>
      <c r="AI17" s="61" t="s">
        <v>22</v>
      </c>
      <c r="AJ17" s="696" t="s">
        <v>77</v>
      </c>
      <c r="AK17" s="706"/>
      <c r="AL17" s="706"/>
      <c r="AM17" s="706"/>
      <c r="AN17" s="706"/>
      <c r="AO17" s="706"/>
      <c r="AP17" s="706"/>
      <c r="AQ17" s="706"/>
      <c r="AR17" s="706"/>
      <c r="AS17" s="707"/>
      <c r="AT17" s="708"/>
      <c r="AU17" s="59" t="s">
        <v>10</v>
      </c>
      <c r="AV17" s="228"/>
      <c r="AW17" s="232"/>
      <c r="AX17" s="61" t="s">
        <v>22</v>
      </c>
      <c r="AY17" s="696" t="s">
        <v>77</v>
      </c>
      <c r="AZ17" s="706"/>
      <c r="BA17" s="706"/>
      <c r="BB17" s="706"/>
      <c r="BC17" s="706"/>
      <c r="BD17" s="706"/>
      <c r="BE17" s="706"/>
      <c r="BF17" s="706"/>
      <c r="BG17" s="706"/>
      <c r="BH17" s="707"/>
      <c r="BI17" s="708"/>
      <c r="BJ17" s="59" t="s">
        <v>10</v>
      </c>
      <c r="BK17" s="228"/>
      <c r="BL17" s="232"/>
      <c r="BM17" s="61" t="s">
        <v>22</v>
      </c>
      <c r="BN17" s="696" t="s">
        <v>77</v>
      </c>
      <c r="BO17" s="706"/>
      <c r="BP17" s="706"/>
      <c r="BQ17" s="706"/>
      <c r="BR17" s="706"/>
      <c r="BS17" s="706"/>
      <c r="BT17" s="706"/>
      <c r="BU17" s="706"/>
      <c r="BV17" s="706"/>
      <c r="BW17" s="707"/>
    </row>
    <row r="18" spans="1:75" ht="24.75" customHeight="1">
      <c r="A18" s="708" t="s">
        <v>25</v>
      </c>
      <c r="B18" s="59" t="s">
        <v>9</v>
      </c>
      <c r="C18" s="228"/>
      <c r="D18" s="68"/>
      <c r="E18" s="61" t="s">
        <v>22</v>
      </c>
      <c r="F18" s="696" t="s">
        <v>140</v>
      </c>
      <c r="G18" s="706"/>
      <c r="H18" s="706"/>
      <c r="I18" s="706"/>
      <c r="J18" s="699"/>
      <c r="K18" s="699"/>
      <c r="L18" s="699"/>
      <c r="M18" s="699"/>
      <c r="N18" s="699"/>
      <c r="O18" s="700"/>
      <c r="P18" s="693" t="s">
        <v>153</v>
      </c>
      <c r="Q18" s="227"/>
      <c r="R18" s="228"/>
      <c r="S18" s="696"/>
      <c r="T18" s="697"/>
      <c r="U18" s="698"/>
      <c r="V18" s="699"/>
      <c r="W18" s="699"/>
      <c r="X18" s="699"/>
      <c r="Y18" s="699"/>
      <c r="Z18" s="699"/>
      <c r="AA18" s="699"/>
      <c r="AB18" s="699"/>
      <c r="AC18" s="699"/>
      <c r="AD18" s="699"/>
      <c r="AE18" s="708"/>
      <c r="AF18" s="59" t="s">
        <v>11</v>
      </c>
      <c r="AG18" s="228"/>
      <c r="AH18" s="232"/>
      <c r="AI18" s="61" t="s">
        <v>22</v>
      </c>
      <c r="AJ18" s="696" t="s">
        <v>77</v>
      </c>
      <c r="AK18" s="706"/>
      <c r="AL18" s="706"/>
      <c r="AM18" s="706"/>
      <c r="AN18" s="706"/>
      <c r="AO18" s="706"/>
      <c r="AP18" s="706"/>
      <c r="AQ18" s="706"/>
      <c r="AR18" s="706"/>
      <c r="AS18" s="707"/>
      <c r="AT18" s="708"/>
      <c r="AU18" s="59" t="s">
        <v>11</v>
      </c>
      <c r="AV18" s="228"/>
      <c r="AW18" s="232"/>
      <c r="AX18" s="61" t="s">
        <v>22</v>
      </c>
      <c r="AY18" s="696" t="s">
        <v>77</v>
      </c>
      <c r="AZ18" s="706"/>
      <c r="BA18" s="706"/>
      <c r="BB18" s="706"/>
      <c r="BC18" s="706"/>
      <c r="BD18" s="706"/>
      <c r="BE18" s="706"/>
      <c r="BF18" s="706"/>
      <c r="BG18" s="706"/>
      <c r="BH18" s="707"/>
      <c r="BI18" s="708"/>
      <c r="BJ18" s="59" t="s">
        <v>11</v>
      </c>
      <c r="BK18" s="228"/>
      <c r="BL18" s="232"/>
      <c r="BM18" s="61" t="s">
        <v>22</v>
      </c>
      <c r="BN18" s="696" t="s">
        <v>77</v>
      </c>
      <c r="BO18" s="706"/>
      <c r="BP18" s="706"/>
      <c r="BQ18" s="706"/>
      <c r="BR18" s="706"/>
      <c r="BS18" s="706"/>
      <c r="BT18" s="706"/>
      <c r="BU18" s="706"/>
      <c r="BV18" s="706"/>
      <c r="BW18" s="707"/>
    </row>
    <row r="19" spans="1:75" ht="24.75" customHeight="1">
      <c r="A19" s="708"/>
      <c r="B19" s="59" t="s">
        <v>10</v>
      </c>
      <c r="C19" s="228"/>
      <c r="D19" s="68"/>
      <c r="E19" s="61" t="s">
        <v>22</v>
      </c>
      <c r="F19" s="696" t="s">
        <v>77</v>
      </c>
      <c r="G19" s="706"/>
      <c r="H19" s="706"/>
      <c r="I19" s="706"/>
      <c r="J19" s="706"/>
      <c r="K19" s="706"/>
      <c r="L19" s="706"/>
      <c r="M19" s="706"/>
      <c r="N19" s="706"/>
      <c r="O19" s="707"/>
      <c r="P19" s="694"/>
      <c r="Q19" s="227"/>
      <c r="R19" s="228"/>
      <c r="S19" s="696"/>
      <c r="T19" s="697"/>
      <c r="U19" s="698"/>
      <c r="V19" s="699"/>
      <c r="W19" s="699"/>
      <c r="X19" s="699"/>
      <c r="Y19" s="699"/>
      <c r="Z19" s="699"/>
      <c r="AA19" s="699"/>
      <c r="AB19" s="699"/>
      <c r="AC19" s="699"/>
      <c r="AD19" s="699"/>
      <c r="AE19" s="708"/>
      <c r="AF19" s="59" t="s">
        <v>12</v>
      </c>
      <c r="AG19" s="228"/>
      <c r="AH19" s="232"/>
      <c r="AI19" s="61" t="s">
        <v>22</v>
      </c>
      <c r="AJ19" s="696" t="s">
        <v>77</v>
      </c>
      <c r="AK19" s="706"/>
      <c r="AL19" s="706"/>
      <c r="AM19" s="706"/>
      <c r="AN19" s="706"/>
      <c r="AO19" s="706"/>
      <c r="AP19" s="706"/>
      <c r="AQ19" s="706"/>
      <c r="AR19" s="706"/>
      <c r="AS19" s="707"/>
      <c r="AT19" s="708"/>
      <c r="AU19" s="59" t="s">
        <v>12</v>
      </c>
      <c r="AV19" s="228"/>
      <c r="AW19" s="232"/>
      <c r="AX19" s="61" t="s">
        <v>22</v>
      </c>
      <c r="AY19" s="696" t="s">
        <v>77</v>
      </c>
      <c r="AZ19" s="706"/>
      <c r="BA19" s="706"/>
      <c r="BB19" s="706"/>
      <c r="BC19" s="706"/>
      <c r="BD19" s="706"/>
      <c r="BE19" s="706"/>
      <c r="BF19" s="706"/>
      <c r="BG19" s="706"/>
      <c r="BH19" s="707"/>
      <c r="BI19" s="708"/>
      <c r="BJ19" s="59" t="s">
        <v>12</v>
      </c>
      <c r="BK19" s="228"/>
      <c r="BL19" s="232"/>
      <c r="BM19" s="61" t="s">
        <v>22</v>
      </c>
      <c r="BN19" s="696" t="s">
        <v>77</v>
      </c>
      <c r="BO19" s="706"/>
      <c r="BP19" s="706"/>
      <c r="BQ19" s="706"/>
      <c r="BR19" s="706"/>
      <c r="BS19" s="706"/>
      <c r="BT19" s="706"/>
      <c r="BU19" s="706"/>
      <c r="BV19" s="706"/>
      <c r="BW19" s="707"/>
    </row>
    <row r="20" spans="1:75" ht="24.75" customHeight="1">
      <c r="A20" s="708"/>
      <c r="B20" s="59" t="s">
        <v>11</v>
      </c>
      <c r="C20" s="228"/>
      <c r="D20" s="68"/>
      <c r="E20" s="61" t="s">
        <v>22</v>
      </c>
      <c r="F20" s="696" t="s">
        <v>77</v>
      </c>
      <c r="G20" s="706"/>
      <c r="H20" s="706"/>
      <c r="I20" s="706"/>
      <c r="J20" s="706"/>
      <c r="K20" s="706"/>
      <c r="L20" s="706"/>
      <c r="M20" s="706"/>
      <c r="N20" s="706"/>
      <c r="O20" s="707"/>
      <c r="P20" s="694"/>
      <c r="Q20" s="227"/>
      <c r="R20" s="228"/>
      <c r="S20" s="696"/>
      <c r="T20" s="697"/>
      <c r="U20" s="698"/>
      <c r="V20" s="699"/>
      <c r="W20" s="699"/>
      <c r="X20" s="699"/>
      <c r="Y20" s="699"/>
      <c r="Z20" s="699"/>
      <c r="AA20" s="699"/>
      <c r="AB20" s="699"/>
      <c r="AC20" s="699"/>
      <c r="AD20" s="699"/>
      <c r="AE20" s="708"/>
      <c r="AF20" s="59" t="s">
        <v>13</v>
      </c>
      <c r="AG20" s="228"/>
      <c r="AH20" s="232"/>
      <c r="AI20" s="61" t="s">
        <v>170</v>
      </c>
      <c r="AJ20" s="696" t="s">
        <v>63</v>
      </c>
      <c r="AK20" s="706"/>
      <c r="AL20" s="706"/>
      <c r="AM20" s="706"/>
      <c r="AN20" s="706"/>
      <c r="AO20" s="706"/>
      <c r="AP20" s="706"/>
      <c r="AQ20" s="706"/>
      <c r="AR20" s="706"/>
      <c r="AS20" s="707"/>
      <c r="AT20" s="708"/>
      <c r="AU20" s="59" t="s">
        <v>13</v>
      </c>
      <c r="AV20" s="228"/>
      <c r="AW20" s="232"/>
      <c r="AX20" s="61" t="s">
        <v>170</v>
      </c>
      <c r="AY20" s="696" t="s">
        <v>63</v>
      </c>
      <c r="AZ20" s="706"/>
      <c r="BA20" s="706"/>
      <c r="BB20" s="706"/>
      <c r="BC20" s="706"/>
      <c r="BD20" s="706"/>
      <c r="BE20" s="706"/>
      <c r="BF20" s="706"/>
      <c r="BG20" s="706"/>
      <c r="BH20" s="707"/>
      <c r="BI20" s="708"/>
      <c r="BJ20" s="59" t="s">
        <v>13</v>
      </c>
      <c r="BK20" s="228"/>
      <c r="BL20" s="232"/>
      <c r="BM20" s="61" t="s">
        <v>170</v>
      </c>
      <c r="BN20" s="696" t="s">
        <v>63</v>
      </c>
      <c r="BO20" s="706"/>
      <c r="BP20" s="706"/>
      <c r="BQ20" s="706"/>
      <c r="BR20" s="706"/>
      <c r="BS20" s="706"/>
      <c r="BT20" s="706"/>
      <c r="BU20" s="706"/>
      <c r="BV20" s="706"/>
      <c r="BW20" s="707"/>
    </row>
    <row r="21" spans="1:75" ht="24.75" customHeight="1" thickBot="1">
      <c r="A21" s="708"/>
      <c r="B21" s="59" t="s">
        <v>12</v>
      </c>
      <c r="C21" s="228"/>
      <c r="D21" s="68"/>
      <c r="E21" s="61" t="s">
        <v>22</v>
      </c>
      <c r="F21" s="696" t="s">
        <v>77</v>
      </c>
      <c r="G21" s="706"/>
      <c r="H21" s="706"/>
      <c r="I21" s="706"/>
      <c r="J21" s="706"/>
      <c r="K21" s="706"/>
      <c r="L21" s="706"/>
      <c r="M21" s="706"/>
      <c r="N21" s="706"/>
      <c r="O21" s="707"/>
      <c r="P21" s="695"/>
      <c r="Q21" s="229"/>
      <c r="R21" s="230"/>
      <c r="S21" s="701"/>
      <c r="T21" s="702"/>
      <c r="U21" s="703"/>
      <c r="V21" s="704"/>
      <c r="W21" s="704"/>
      <c r="X21" s="704"/>
      <c r="Y21" s="704"/>
      <c r="Z21" s="704"/>
      <c r="AA21" s="704"/>
      <c r="AB21" s="704"/>
      <c r="AC21" s="704"/>
      <c r="AD21" s="704"/>
      <c r="AE21" s="708"/>
      <c r="AF21" s="59" t="s">
        <v>14</v>
      </c>
      <c r="AG21" s="228"/>
      <c r="AH21" s="232"/>
      <c r="AI21" s="61" t="s">
        <v>170</v>
      </c>
      <c r="AJ21" s="696" t="s">
        <v>78</v>
      </c>
      <c r="AK21" s="706"/>
      <c r="AL21" s="706"/>
      <c r="AM21" s="706"/>
      <c r="AN21" s="706"/>
      <c r="AO21" s="706"/>
      <c r="AP21" s="706"/>
      <c r="AQ21" s="706"/>
      <c r="AR21" s="706"/>
      <c r="AS21" s="707"/>
      <c r="AT21" s="708"/>
      <c r="AU21" s="59" t="s">
        <v>14</v>
      </c>
      <c r="AV21" s="228"/>
      <c r="AW21" s="232"/>
      <c r="AX21" s="61" t="s">
        <v>170</v>
      </c>
      <c r="AY21" s="696" t="s">
        <v>78</v>
      </c>
      <c r="AZ21" s="706"/>
      <c r="BA21" s="706"/>
      <c r="BB21" s="706"/>
      <c r="BC21" s="706"/>
      <c r="BD21" s="706"/>
      <c r="BE21" s="706"/>
      <c r="BF21" s="706"/>
      <c r="BG21" s="706"/>
      <c r="BH21" s="707"/>
      <c r="BI21" s="708"/>
      <c r="BJ21" s="59" t="s">
        <v>14</v>
      </c>
      <c r="BK21" s="228"/>
      <c r="BL21" s="232"/>
      <c r="BM21" s="61" t="s">
        <v>170</v>
      </c>
      <c r="BN21" s="696" t="s">
        <v>78</v>
      </c>
      <c r="BO21" s="706"/>
      <c r="BP21" s="706"/>
      <c r="BQ21" s="706"/>
      <c r="BR21" s="706"/>
      <c r="BS21" s="706"/>
      <c r="BT21" s="706"/>
      <c r="BU21" s="706"/>
      <c r="BV21" s="706"/>
      <c r="BW21" s="707"/>
    </row>
    <row r="22" spans="1:75" ht="24.75" customHeight="1">
      <c r="A22" s="708"/>
      <c r="B22" s="59" t="s">
        <v>13</v>
      </c>
      <c r="C22" s="228"/>
      <c r="D22" s="68"/>
      <c r="E22" s="61" t="s">
        <v>170</v>
      </c>
      <c r="F22" s="696" t="s">
        <v>63</v>
      </c>
      <c r="G22" s="706"/>
      <c r="H22" s="706"/>
      <c r="I22" s="706"/>
      <c r="J22" s="706"/>
      <c r="K22" s="706"/>
      <c r="L22" s="706"/>
      <c r="M22" s="706"/>
      <c r="N22" s="706"/>
      <c r="O22" s="707"/>
      <c r="AE22" s="708"/>
      <c r="AF22" s="59" t="s">
        <v>26</v>
      </c>
      <c r="AG22" s="228"/>
      <c r="AH22" s="232"/>
      <c r="AI22" s="61" t="s">
        <v>24</v>
      </c>
      <c r="AJ22" s="696" t="s">
        <v>79</v>
      </c>
      <c r="AK22" s="706"/>
      <c r="AL22" s="706"/>
      <c r="AM22" s="706"/>
      <c r="AN22" s="706"/>
      <c r="AO22" s="706"/>
      <c r="AP22" s="706"/>
      <c r="AQ22" s="706"/>
      <c r="AR22" s="706"/>
      <c r="AS22" s="707"/>
      <c r="AT22" s="708"/>
      <c r="AU22" s="59" t="s">
        <v>26</v>
      </c>
      <c r="AV22" s="228"/>
      <c r="AW22" s="232"/>
      <c r="AX22" s="61" t="s">
        <v>24</v>
      </c>
      <c r="AY22" s="696" t="s">
        <v>79</v>
      </c>
      <c r="AZ22" s="706"/>
      <c r="BA22" s="706"/>
      <c r="BB22" s="706"/>
      <c r="BC22" s="706"/>
      <c r="BD22" s="706"/>
      <c r="BE22" s="706"/>
      <c r="BF22" s="706"/>
      <c r="BG22" s="706"/>
      <c r="BH22" s="707"/>
      <c r="BI22" s="708"/>
      <c r="BJ22" s="59" t="s">
        <v>26</v>
      </c>
      <c r="BK22" s="228"/>
      <c r="BL22" s="232"/>
      <c r="BM22" s="61" t="s">
        <v>24</v>
      </c>
      <c r="BN22" s="696" t="s">
        <v>79</v>
      </c>
      <c r="BO22" s="706"/>
      <c r="BP22" s="706"/>
      <c r="BQ22" s="706"/>
      <c r="BR22" s="706"/>
      <c r="BS22" s="706"/>
      <c r="BT22" s="706"/>
      <c r="BU22" s="706"/>
      <c r="BV22" s="706"/>
      <c r="BW22" s="707"/>
    </row>
    <row r="23" spans="1:75" ht="24.75" customHeight="1">
      <c r="A23" s="708"/>
      <c r="B23" s="59" t="s">
        <v>14</v>
      </c>
      <c r="C23" s="228"/>
      <c r="D23" s="68"/>
      <c r="E23" s="61" t="s">
        <v>170</v>
      </c>
      <c r="F23" s="696" t="s">
        <v>78</v>
      </c>
      <c r="G23" s="706"/>
      <c r="H23" s="706"/>
      <c r="I23" s="706"/>
      <c r="J23" s="706"/>
      <c r="K23" s="706"/>
      <c r="L23" s="706"/>
      <c r="M23" s="706"/>
      <c r="N23" s="706"/>
      <c r="O23" s="707"/>
      <c r="AE23" s="693" t="s">
        <v>153</v>
      </c>
      <c r="AF23" s="66"/>
      <c r="AG23" s="228"/>
      <c r="AH23" s="696"/>
      <c r="AI23" s="697"/>
      <c r="AJ23" s="698"/>
      <c r="AK23" s="699"/>
      <c r="AL23" s="699"/>
      <c r="AM23" s="699"/>
      <c r="AN23" s="699"/>
      <c r="AO23" s="699"/>
      <c r="AP23" s="699"/>
      <c r="AQ23" s="699"/>
      <c r="AR23" s="699"/>
      <c r="AS23" s="700"/>
      <c r="AT23" s="693" t="s">
        <v>153</v>
      </c>
      <c r="AU23" s="227"/>
      <c r="AV23" s="228"/>
      <c r="AW23" s="696"/>
      <c r="AX23" s="697"/>
      <c r="AY23" s="698"/>
      <c r="AZ23" s="699"/>
      <c r="BA23" s="699"/>
      <c r="BB23" s="699"/>
      <c r="BC23" s="699"/>
      <c r="BD23" s="699"/>
      <c r="BE23" s="699"/>
      <c r="BF23" s="699"/>
      <c r="BG23" s="699"/>
      <c r="BH23" s="700"/>
      <c r="BI23" s="693" t="s">
        <v>153</v>
      </c>
      <c r="BJ23" s="227"/>
      <c r="BK23" s="228"/>
      <c r="BL23" s="696"/>
      <c r="BM23" s="697"/>
      <c r="BN23" s="698"/>
      <c r="BO23" s="699"/>
      <c r="BP23" s="699"/>
      <c r="BQ23" s="699"/>
      <c r="BR23" s="699"/>
      <c r="BS23" s="699"/>
      <c r="BT23" s="699"/>
      <c r="BU23" s="699"/>
      <c r="BV23" s="699"/>
      <c r="BW23" s="700"/>
    </row>
    <row r="24" spans="1:75" ht="24.75" customHeight="1">
      <c r="A24" s="708"/>
      <c r="B24" s="59" t="s">
        <v>26</v>
      </c>
      <c r="C24" s="228"/>
      <c r="D24" s="68"/>
      <c r="E24" s="61" t="s">
        <v>24</v>
      </c>
      <c r="F24" s="696" t="s">
        <v>79</v>
      </c>
      <c r="G24" s="706"/>
      <c r="H24" s="706"/>
      <c r="I24" s="706"/>
      <c r="J24" s="706"/>
      <c r="K24" s="706"/>
      <c r="L24" s="706"/>
      <c r="M24" s="706"/>
      <c r="N24" s="706"/>
      <c r="O24" s="707"/>
      <c r="AE24" s="694"/>
      <c r="AF24" s="66"/>
      <c r="AG24" s="228"/>
      <c r="AH24" s="696"/>
      <c r="AI24" s="697"/>
      <c r="AJ24" s="698"/>
      <c r="AK24" s="699"/>
      <c r="AL24" s="699"/>
      <c r="AM24" s="699"/>
      <c r="AN24" s="699"/>
      <c r="AO24" s="699"/>
      <c r="AP24" s="699"/>
      <c r="AQ24" s="699"/>
      <c r="AR24" s="699"/>
      <c r="AS24" s="700"/>
      <c r="AT24" s="694"/>
      <c r="AU24" s="227"/>
      <c r="AV24" s="228"/>
      <c r="AW24" s="696"/>
      <c r="AX24" s="697"/>
      <c r="AY24" s="698"/>
      <c r="AZ24" s="699"/>
      <c r="BA24" s="699"/>
      <c r="BB24" s="699"/>
      <c r="BC24" s="699"/>
      <c r="BD24" s="699"/>
      <c r="BE24" s="699"/>
      <c r="BF24" s="699"/>
      <c r="BG24" s="699"/>
      <c r="BH24" s="700"/>
      <c r="BI24" s="694"/>
      <c r="BJ24" s="227"/>
      <c r="BK24" s="228"/>
      <c r="BL24" s="696"/>
      <c r="BM24" s="697"/>
      <c r="BN24" s="698"/>
      <c r="BO24" s="699"/>
      <c r="BP24" s="699"/>
      <c r="BQ24" s="699"/>
      <c r="BR24" s="699"/>
      <c r="BS24" s="699"/>
      <c r="BT24" s="699"/>
      <c r="BU24" s="699"/>
      <c r="BV24" s="699"/>
      <c r="BW24" s="700"/>
    </row>
    <row r="25" spans="1:75" ht="24.75" customHeight="1">
      <c r="A25" s="693" t="s">
        <v>153</v>
      </c>
      <c r="B25" s="227"/>
      <c r="C25" s="228"/>
      <c r="D25" s="696"/>
      <c r="E25" s="697"/>
      <c r="F25" s="727"/>
      <c r="G25" s="728"/>
      <c r="H25" s="728"/>
      <c r="I25" s="728"/>
      <c r="J25" s="728"/>
      <c r="K25" s="728"/>
      <c r="L25" s="728"/>
      <c r="M25" s="728"/>
      <c r="N25" s="728"/>
      <c r="O25" s="729"/>
      <c r="AE25" s="694"/>
      <c r="AF25" s="66"/>
      <c r="AG25" s="228"/>
      <c r="AH25" s="696"/>
      <c r="AI25" s="697"/>
      <c r="AJ25" s="698"/>
      <c r="AK25" s="699"/>
      <c r="AL25" s="699"/>
      <c r="AM25" s="699"/>
      <c r="AN25" s="699"/>
      <c r="AO25" s="699"/>
      <c r="AP25" s="699"/>
      <c r="AQ25" s="699"/>
      <c r="AR25" s="699"/>
      <c r="AS25" s="700"/>
      <c r="AT25" s="694"/>
      <c r="AU25" s="227"/>
      <c r="AV25" s="228"/>
      <c r="AW25" s="696"/>
      <c r="AX25" s="697"/>
      <c r="AY25" s="698"/>
      <c r="AZ25" s="699"/>
      <c r="BA25" s="699"/>
      <c r="BB25" s="699"/>
      <c r="BC25" s="699"/>
      <c r="BD25" s="699"/>
      <c r="BE25" s="699"/>
      <c r="BF25" s="699"/>
      <c r="BG25" s="699"/>
      <c r="BH25" s="700"/>
      <c r="BI25" s="694"/>
      <c r="BJ25" s="227"/>
      <c r="BK25" s="228"/>
      <c r="BL25" s="696"/>
      <c r="BM25" s="697"/>
      <c r="BN25" s="698"/>
      <c r="BO25" s="699"/>
      <c r="BP25" s="699"/>
      <c r="BQ25" s="699"/>
      <c r="BR25" s="699"/>
      <c r="BS25" s="699"/>
      <c r="BT25" s="699"/>
      <c r="BU25" s="699"/>
      <c r="BV25" s="699"/>
      <c r="BW25" s="700"/>
    </row>
    <row r="26" spans="1:75" ht="24.75" customHeight="1" thickBot="1">
      <c r="A26" s="694"/>
      <c r="B26" s="227"/>
      <c r="C26" s="228"/>
      <c r="D26" s="696"/>
      <c r="E26" s="697"/>
      <c r="F26" s="727"/>
      <c r="G26" s="728"/>
      <c r="H26" s="728"/>
      <c r="I26" s="728"/>
      <c r="J26" s="728"/>
      <c r="K26" s="728"/>
      <c r="L26" s="728"/>
      <c r="M26" s="728"/>
      <c r="N26" s="728"/>
      <c r="O26" s="729"/>
      <c r="AE26" s="695"/>
      <c r="AF26" s="67"/>
      <c r="AG26" s="230"/>
      <c r="AH26" s="701"/>
      <c r="AI26" s="702"/>
      <c r="AJ26" s="703"/>
      <c r="AK26" s="704"/>
      <c r="AL26" s="704"/>
      <c r="AM26" s="704"/>
      <c r="AN26" s="704"/>
      <c r="AO26" s="704"/>
      <c r="AP26" s="704"/>
      <c r="AQ26" s="704"/>
      <c r="AR26" s="704"/>
      <c r="AS26" s="705"/>
      <c r="AT26" s="695"/>
      <c r="AU26" s="229"/>
      <c r="AV26" s="230"/>
      <c r="AW26" s="701"/>
      <c r="AX26" s="702"/>
      <c r="AY26" s="703"/>
      <c r="AZ26" s="704"/>
      <c r="BA26" s="704"/>
      <c r="BB26" s="704"/>
      <c r="BC26" s="704"/>
      <c r="BD26" s="704"/>
      <c r="BE26" s="704"/>
      <c r="BF26" s="704"/>
      <c r="BG26" s="704"/>
      <c r="BH26" s="705"/>
      <c r="BI26" s="695"/>
      <c r="BJ26" s="229"/>
      <c r="BK26" s="230"/>
      <c r="BL26" s="701"/>
      <c r="BM26" s="702"/>
      <c r="BN26" s="703"/>
      <c r="BO26" s="704"/>
      <c r="BP26" s="704"/>
      <c r="BQ26" s="704"/>
      <c r="BR26" s="704"/>
      <c r="BS26" s="704"/>
      <c r="BT26" s="704"/>
      <c r="BU26" s="704"/>
      <c r="BV26" s="704"/>
      <c r="BW26" s="705"/>
    </row>
    <row r="27" spans="1:75" ht="24.75" customHeight="1">
      <c r="A27" s="694"/>
      <c r="B27" s="227"/>
      <c r="C27" s="228"/>
      <c r="D27" s="696"/>
      <c r="E27" s="697"/>
      <c r="F27" s="727"/>
      <c r="G27" s="728"/>
      <c r="H27" s="728"/>
      <c r="I27" s="728"/>
      <c r="J27" s="728"/>
      <c r="K27" s="728"/>
      <c r="L27" s="728"/>
      <c r="M27" s="728"/>
      <c r="N27" s="728"/>
      <c r="O27" s="729"/>
    </row>
    <row r="28" spans="1:75" ht="24.75" customHeight="1" thickBot="1">
      <c r="A28" s="695"/>
      <c r="B28" s="229"/>
      <c r="C28" s="230"/>
      <c r="D28" s="701"/>
      <c r="E28" s="702"/>
      <c r="F28" s="730"/>
      <c r="G28" s="731"/>
      <c r="H28" s="731"/>
      <c r="I28" s="731"/>
      <c r="J28" s="731"/>
      <c r="K28" s="731"/>
      <c r="L28" s="731"/>
      <c r="M28" s="731"/>
      <c r="N28" s="731"/>
      <c r="O28" s="732"/>
    </row>
    <row r="29" spans="1:75" ht="24.75" customHeight="1"/>
    <row r="30" spans="1:75" ht="24.75" customHeight="1"/>
    <row r="31" spans="1:75" ht="24.75" customHeight="1"/>
    <row r="32" spans="1:75" hidden="1">
      <c r="A32" s="236">
        <v>0.27083333333333298</v>
      </c>
    </row>
    <row r="33" spans="1:1" hidden="1">
      <c r="A33" s="236">
        <v>0.28125</v>
      </c>
    </row>
    <row r="34" spans="1:1" hidden="1">
      <c r="A34" s="236">
        <v>0.29166666666666602</v>
      </c>
    </row>
    <row r="35" spans="1:1" hidden="1">
      <c r="A35" s="236">
        <v>0.30208333333333298</v>
      </c>
    </row>
    <row r="36" spans="1:1" hidden="1">
      <c r="A36" s="236">
        <v>0.3125</v>
      </c>
    </row>
    <row r="37" spans="1:1" hidden="1">
      <c r="A37" s="236">
        <v>0.32291666666666702</v>
      </c>
    </row>
    <row r="38" spans="1:1" hidden="1">
      <c r="A38" s="236">
        <v>0.33333333333333298</v>
      </c>
    </row>
    <row r="39" spans="1:1" hidden="1">
      <c r="A39" s="236">
        <v>0.34375</v>
      </c>
    </row>
    <row r="40" spans="1:1" hidden="1">
      <c r="A40" s="236">
        <v>0.35416666666666702</v>
      </c>
    </row>
    <row r="41" spans="1:1" hidden="1">
      <c r="A41" s="236">
        <v>0.36458333333333298</v>
      </c>
    </row>
    <row r="42" spans="1:1" hidden="1">
      <c r="A42" s="236">
        <v>0.375</v>
      </c>
    </row>
    <row r="43" spans="1:1" hidden="1">
      <c r="A43" s="236">
        <v>0.38541666666666702</v>
      </c>
    </row>
    <row r="44" spans="1:1" hidden="1">
      <c r="A44" s="236">
        <v>0.39583333333333298</v>
      </c>
    </row>
    <row r="45" spans="1:1" hidden="1">
      <c r="A45" s="236">
        <v>0.40625</v>
      </c>
    </row>
    <row r="46" spans="1:1" hidden="1">
      <c r="A46" s="236">
        <v>0.41666666666666669</v>
      </c>
    </row>
    <row r="47" spans="1:1" hidden="1">
      <c r="A47" s="236">
        <v>0.42708333333333331</v>
      </c>
    </row>
    <row r="48" spans="1:1" hidden="1">
      <c r="A48" s="236">
        <v>0.4375</v>
      </c>
    </row>
    <row r="49" spans="1:1" hidden="1">
      <c r="A49" s="236">
        <v>0.44791666666666702</v>
      </c>
    </row>
    <row r="50" spans="1:1" hidden="1">
      <c r="A50" s="236">
        <v>0.45833333333333298</v>
      </c>
    </row>
    <row r="51" spans="1:1" hidden="1">
      <c r="A51" s="236">
        <v>0.46875</v>
      </c>
    </row>
    <row r="52" spans="1:1" hidden="1">
      <c r="A52" s="236">
        <v>0.47916666666666602</v>
      </c>
    </row>
    <row r="53" spans="1:1" hidden="1">
      <c r="A53" s="236">
        <v>0.48958333333333298</v>
      </c>
    </row>
    <row r="54" spans="1:1" hidden="1">
      <c r="A54" s="236">
        <v>0.5</v>
      </c>
    </row>
    <row r="55" spans="1:1" hidden="1">
      <c r="A55" s="236">
        <v>0.51041666666666596</v>
      </c>
    </row>
    <row r="56" spans="1:1" hidden="1">
      <c r="A56" s="236">
        <v>0.52083333333333304</v>
      </c>
    </row>
    <row r="57" spans="1:1" hidden="1">
      <c r="A57" s="236">
        <v>0.53125</v>
      </c>
    </row>
    <row r="58" spans="1:1" hidden="1">
      <c r="A58" s="236">
        <v>0.54166666666666696</v>
      </c>
    </row>
    <row r="59" spans="1:1" hidden="1">
      <c r="A59" s="236">
        <v>0.55208333333333304</v>
      </c>
    </row>
    <row r="60" spans="1:1" hidden="1">
      <c r="A60" s="236">
        <v>0.5625</v>
      </c>
    </row>
    <row r="61" spans="1:1" hidden="1">
      <c r="A61" s="236">
        <v>0.57291666666666596</v>
      </c>
    </row>
    <row r="62" spans="1:1" hidden="1">
      <c r="A62" s="236">
        <v>0.58333333333333304</v>
      </c>
    </row>
    <row r="63" spans="1:1" hidden="1">
      <c r="A63" s="236">
        <v>0.59375</v>
      </c>
    </row>
    <row r="64" spans="1:1" hidden="1">
      <c r="A64" s="236">
        <v>0.60416666666666596</v>
      </c>
    </row>
    <row r="65" spans="1:1" hidden="1">
      <c r="A65" s="236">
        <v>0.61458333333333304</v>
      </c>
    </row>
    <row r="66" spans="1:1" hidden="1">
      <c r="A66" s="236">
        <v>0.625</v>
      </c>
    </row>
    <row r="67" spans="1:1" hidden="1">
      <c r="A67" s="236">
        <v>0.63541666666666596</v>
      </c>
    </row>
    <row r="68" spans="1:1" hidden="1">
      <c r="A68" s="236">
        <v>0.64583333333333304</v>
      </c>
    </row>
    <row r="69" spans="1:1" hidden="1">
      <c r="A69" s="236">
        <v>0.656249999999999</v>
      </c>
    </row>
    <row r="70" spans="1:1" hidden="1">
      <c r="A70" s="236">
        <v>0.66666666666666596</v>
      </c>
    </row>
    <row r="71" spans="1:1" hidden="1">
      <c r="A71" s="236">
        <v>0.67708333333333304</v>
      </c>
    </row>
    <row r="72" spans="1:1" hidden="1">
      <c r="A72" s="236">
        <v>0.6875</v>
      </c>
    </row>
    <row r="73" spans="1:1" hidden="1">
      <c r="A73" s="236">
        <v>0.69791666666666696</v>
      </c>
    </row>
    <row r="74" spans="1:1" hidden="1">
      <c r="A74" s="236">
        <v>0.70833333333333404</v>
      </c>
    </row>
    <row r="75" spans="1:1" hidden="1">
      <c r="A75" s="236">
        <v>0.718750000000001</v>
      </c>
    </row>
    <row r="76" spans="1:1" hidden="1">
      <c r="A76" s="236">
        <v>0.72916666666666796</v>
      </c>
    </row>
    <row r="77" spans="1:1" hidden="1">
      <c r="A77" s="236">
        <v>0.73958333333333504</v>
      </c>
    </row>
    <row r="78" spans="1:1" hidden="1">
      <c r="A78" s="236">
        <v>0.750000000000002</v>
      </c>
    </row>
    <row r="79" spans="1:1" hidden="1">
      <c r="A79" s="236">
        <v>0.76041666666666896</v>
      </c>
    </row>
    <row r="80" spans="1:1" hidden="1">
      <c r="A80" s="236">
        <v>0.77083333333333603</v>
      </c>
    </row>
    <row r="81" spans="1:1" hidden="1">
      <c r="A81" s="236">
        <v>0.781250000000003</v>
      </c>
    </row>
    <row r="82" spans="1:1" hidden="1">
      <c r="A82" s="236">
        <v>0.79166666666666996</v>
      </c>
    </row>
    <row r="83" spans="1:1" hidden="1">
      <c r="A83" s="236">
        <v>0.80208333333333603</v>
      </c>
    </row>
    <row r="84" spans="1:1" hidden="1">
      <c r="A84" s="236">
        <v>0.812500000000003</v>
      </c>
    </row>
    <row r="85" spans="1:1" hidden="1">
      <c r="A85" s="236">
        <v>0.82291666666666996</v>
      </c>
    </row>
    <row r="86" spans="1:1" hidden="1">
      <c r="A86" s="236">
        <v>0.83333333333333703</v>
      </c>
    </row>
    <row r="87" spans="1:1" hidden="1">
      <c r="A87" s="236">
        <v>0.843750000000004</v>
      </c>
    </row>
    <row r="88" spans="1:1" hidden="1">
      <c r="A88" s="236">
        <v>0.85416666666667096</v>
      </c>
    </row>
    <row r="89" spans="1:1" hidden="1">
      <c r="A89" s="236">
        <v>0.86458333333333803</v>
      </c>
    </row>
    <row r="90" spans="1:1" hidden="1">
      <c r="A90" s="236">
        <v>0.875000000000005</v>
      </c>
    </row>
    <row r="91" spans="1:1" hidden="1">
      <c r="A91" s="236">
        <v>0.88541666666667196</v>
      </c>
    </row>
    <row r="92" spans="1:1" hidden="1">
      <c r="A92" s="236">
        <v>0.89583333333333903</v>
      </c>
    </row>
    <row r="93" spans="1:1" hidden="1">
      <c r="A93" s="236">
        <v>0.906250000000006</v>
      </c>
    </row>
    <row r="94" spans="1:1" hidden="1">
      <c r="A94" s="236">
        <v>0.91666666666667296</v>
      </c>
    </row>
  </sheetData>
  <sheetProtection algorithmName="SHA-512" hashValue="4GA0QcIX16x2lluomgelR54+dyQeDbI49ND0oGhyirFapLeqQgMnAt4Wm+Q1zQAmQUBJWk5C1JG5ozkJnWxqCA==" saltValue="ddEsyxl9Q+BmAhKrawKI0Q==" spinCount="100000" sheet="1" selectLockedCells="1" autoFilter="0"/>
  <mergeCells count="172">
    <mergeCell ref="BI23:BI26"/>
    <mergeCell ref="BL23:BM23"/>
    <mergeCell ref="BN23:BW23"/>
    <mergeCell ref="BL24:BM24"/>
    <mergeCell ref="BN24:BW24"/>
    <mergeCell ref="BL25:BM25"/>
    <mergeCell ref="BN25:BW25"/>
    <mergeCell ref="BL26:BM26"/>
    <mergeCell ref="BN26:BW26"/>
    <mergeCell ref="BI9:BI14"/>
    <mergeCell ref="BN10:BW10"/>
    <mergeCell ref="BN11:BW11"/>
    <mergeCell ref="BN12:BW12"/>
    <mergeCell ref="BN13:BW13"/>
    <mergeCell ref="BN14:BW14"/>
    <mergeCell ref="BN15:BW15"/>
    <mergeCell ref="BI16:BI22"/>
    <mergeCell ref="BN17:BW17"/>
    <mergeCell ref="BN18:BW18"/>
    <mergeCell ref="BN19:BW19"/>
    <mergeCell ref="BN20:BW20"/>
    <mergeCell ref="BN21:BW21"/>
    <mergeCell ref="BN22:BW22"/>
    <mergeCell ref="BN16:BQ16"/>
    <mergeCell ref="BR16:BW16"/>
    <mergeCell ref="BI2:BW2"/>
    <mergeCell ref="BI3:BJ3"/>
    <mergeCell ref="BL3:BM3"/>
    <mergeCell ref="BN3:BW3"/>
    <mergeCell ref="BL4:BM8"/>
    <mergeCell ref="BN4:BW4"/>
    <mergeCell ref="BI5:BI8"/>
    <mergeCell ref="BN5:BW8"/>
    <mergeCell ref="A5:A6"/>
    <mergeCell ref="P5:P6"/>
    <mergeCell ref="F4:I4"/>
    <mergeCell ref="U4:X4"/>
    <mergeCell ref="J4:O4"/>
    <mergeCell ref="Y4:AD4"/>
    <mergeCell ref="AE2:AS2"/>
    <mergeCell ref="AE3:AF3"/>
    <mergeCell ref="AH3:AI3"/>
    <mergeCell ref="AJ3:AS3"/>
    <mergeCell ref="A2:O2"/>
    <mergeCell ref="D4:E10"/>
    <mergeCell ref="A7:A10"/>
    <mergeCell ref="A3:B3"/>
    <mergeCell ref="D3:E3"/>
    <mergeCell ref="P2:AD2"/>
    <mergeCell ref="AJ15:AS15"/>
    <mergeCell ref="AJ17:AS17"/>
    <mergeCell ref="AJ18:AS18"/>
    <mergeCell ref="AJ19:AS19"/>
    <mergeCell ref="P14:P17"/>
    <mergeCell ref="D25:E25"/>
    <mergeCell ref="S18:T18"/>
    <mergeCell ref="S19:T19"/>
    <mergeCell ref="S20:T20"/>
    <mergeCell ref="S21:T21"/>
    <mergeCell ref="P18:P21"/>
    <mergeCell ref="F17:O17"/>
    <mergeCell ref="AJ23:AS23"/>
    <mergeCell ref="AJ24:AS24"/>
    <mergeCell ref="AJ25:AS25"/>
    <mergeCell ref="U21:AD21"/>
    <mergeCell ref="F18:I18"/>
    <mergeCell ref="U14:X14"/>
    <mergeCell ref="J18:O18"/>
    <mergeCell ref="Y14:AD14"/>
    <mergeCell ref="AJ16:AM16"/>
    <mergeCell ref="AN16:AS16"/>
    <mergeCell ref="U15:AD15"/>
    <mergeCell ref="U16:AD16"/>
    <mergeCell ref="AJ26:AS26"/>
    <mergeCell ref="AE16:AE22"/>
    <mergeCell ref="AJ21:AS21"/>
    <mergeCell ref="AJ22:AS22"/>
    <mergeCell ref="AE23:AE26"/>
    <mergeCell ref="AH23:AI23"/>
    <mergeCell ref="AH24:AI24"/>
    <mergeCell ref="AH25:AI25"/>
    <mergeCell ref="AH26:AI26"/>
    <mergeCell ref="AJ20:AS20"/>
    <mergeCell ref="AJ13:AS13"/>
    <mergeCell ref="AJ4:AS4"/>
    <mergeCell ref="AE5:AE8"/>
    <mergeCell ref="AH4:AI8"/>
    <mergeCell ref="AJ5:AS8"/>
    <mergeCell ref="AE9:AE14"/>
    <mergeCell ref="AJ10:AS10"/>
    <mergeCell ref="AJ11:AS11"/>
    <mergeCell ref="AJ14:AS14"/>
    <mergeCell ref="AJ12:AS12"/>
    <mergeCell ref="F3:O3"/>
    <mergeCell ref="F13:O13"/>
    <mergeCell ref="F16:O16"/>
    <mergeCell ref="F14:O14"/>
    <mergeCell ref="F15:O15"/>
    <mergeCell ref="F5:O5"/>
    <mergeCell ref="F6:O6"/>
    <mergeCell ref="F7:O10"/>
    <mergeCell ref="U5:AD5"/>
    <mergeCell ref="U6:AD6"/>
    <mergeCell ref="P3:Q3"/>
    <mergeCell ref="S3:T3"/>
    <mergeCell ref="U3:AD3"/>
    <mergeCell ref="S4:T6"/>
    <mergeCell ref="P7:P12"/>
    <mergeCell ref="U8:AD8"/>
    <mergeCell ref="U9:AD9"/>
    <mergeCell ref="U12:AD12"/>
    <mergeCell ref="U10:AD10"/>
    <mergeCell ref="U11:AD11"/>
    <mergeCell ref="A11:A16"/>
    <mergeCell ref="F12:O12"/>
    <mergeCell ref="U13:AD13"/>
    <mergeCell ref="A25:A28"/>
    <mergeCell ref="F25:O25"/>
    <mergeCell ref="F26:O26"/>
    <mergeCell ref="F27:O27"/>
    <mergeCell ref="F28:O28"/>
    <mergeCell ref="D26:E26"/>
    <mergeCell ref="D27:E27"/>
    <mergeCell ref="D28:E28"/>
    <mergeCell ref="A18:A24"/>
    <mergeCell ref="F19:O19"/>
    <mergeCell ref="F20:O20"/>
    <mergeCell ref="F21:O21"/>
    <mergeCell ref="F22:O22"/>
    <mergeCell ref="F23:O23"/>
    <mergeCell ref="F24:O24"/>
    <mergeCell ref="U17:AD17"/>
    <mergeCell ref="U18:AD18"/>
    <mergeCell ref="U19:AD19"/>
    <mergeCell ref="U20:AD20"/>
    <mergeCell ref="AY10:BH10"/>
    <mergeCell ref="AY11:BH11"/>
    <mergeCell ref="AY12:BH12"/>
    <mergeCell ref="AY13:BH13"/>
    <mergeCell ref="AY14:BH14"/>
    <mergeCell ref="AT2:BH2"/>
    <mergeCell ref="AT3:AU3"/>
    <mergeCell ref="AW3:AX3"/>
    <mergeCell ref="AY3:BH3"/>
    <mergeCell ref="AW4:AX8"/>
    <mergeCell ref="AY4:BH4"/>
    <mergeCell ref="AT5:AT8"/>
    <mergeCell ref="AY5:BH8"/>
    <mergeCell ref="A1:F1"/>
    <mergeCell ref="H1:K1"/>
    <mergeCell ref="M1:N1"/>
    <mergeCell ref="W1:AA1"/>
    <mergeCell ref="AT23:AT26"/>
    <mergeCell ref="AW23:AX23"/>
    <mergeCell ref="AY23:BH23"/>
    <mergeCell ref="AW24:AX24"/>
    <mergeCell ref="AY24:BH24"/>
    <mergeCell ref="AW25:AX25"/>
    <mergeCell ref="AY25:BH25"/>
    <mergeCell ref="AW26:AX26"/>
    <mergeCell ref="AY26:BH26"/>
    <mergeCell ref="AY15:BH15"/>
    <mergeCell ref="AT16:AT22"/>
    <mergeCell ref="AY17:BH17"/>
    <mergeCell ref="AY18:BH18"/>
    <mergeCell ref="AY19:BH19"/>
    <mergeCell ref="AY20:BH20"/>
    <mergeCell ref="AY21:BH21"/>
    <mergeCell ref="AY22:BH22"/>
    <mergeCell ref="AY16:BB16"/>
    <mergeCell ref="BC16:BH16"/>
    <mergeCell ref="AT9:AT14"/>
  </mergeCells>
  <phoneticPr fontId="1"/>
  <conditionalFormatting sqref="J4:O4">
    <cfRule type="containsBlanks" dxfId="17" priority="2">
      <formula>LEN(TRIM(J4))=0</formula>
    </cfRule>
  </conditionalFormatting>
  <conditionalFormatting sqref="Y4:AD4">
    <cfRule type="containsBlanks" dxfId="16" priority="1">
      <formula>LEN(TRIM(Y4))=0</formula>
    </cfRule>
  </conditionalFormatting>
  <dataValidations count="4">
    <dataValidation type="list" allowBlank="1" showInputMessage="1" showErrorMessage="1" sqref="J4:O4 Y4:AD4" xr:uid="{55724727-7C48-4DDB-BD77-20B4F17BC2DF}">
      <formula1>"必要,不要"</formula1>
    </dataValidation>
    <dataValidation type="list" allowBlank="1" showInputMessage="1" showErrorMessage="1" sqref="F6:O6 U6:AD6 AJ4:AS4 AY4:BH4" xr:uid="{B0571F18-4EC2-4247-923C-CA32566D4A05}">
      <formula1>"多目的広場１,体育館,センター棟前,研修棟,談話室"</formula1>
    </dataValidation>
    <dataValidation type="list" allowBlank="1" showInputMessage="1" showErrorMessage="1" sqref="F5:O5 U5:AD5" xr:uid="{B7D3A1DD-984A-48FF-B756-91883CB0AEDB}">
      <formula1>"多目的広場１,センター棟前,センター棟,体育館,研修棟"</formula1>
    </dataValidation>
    <dataValidation type="list" allowBlank="1" showInputMessage="1" showErrorMessage="1" sqref="C4:C28 R4:R21 AG4:AG26 AV4:AV26 BK4:BK26" xr:uid="{8FBFFCF7-6FEA-4277-9C9B-3FC09C998B5D}">
      <formula1>$A$32:$A$94</formula1>
    </dataValidation>
  </dataValidations>
  <pageMargins left="0.7" right="0.7" top="0.75" bottom="0.75" header="0.3" footer="0.3"/>
  <pageSetup paperSize="9" scale="94" orientation="portrait" r:id="rId1"/>
  <colBreaks count="4" manualBreakCount="4">
    <brk id="15" max="1048575" man="1"/>
    <brk id="30" max="1048575" man="1"/>
    <brk id="45" max="1048575" man="1"/>
    <brk id="6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90"/>
  <sheetViews>
    <sheetView showGridLines="0" view="pageBreakPreview" zoomScaleNormal="115" zoomScaleSheetLayoutView="100" zoomScalePageLayoutView="70" workbookViewId="0">
      <selection activeCell="F1" sqref="F1"/>
    </sheetView>
  </sheetViews>
  <sheetFormatPr defaultColWidth="2.36328125" defaultRowHeight="13"/>
  <cols>
    <col min="1" max="5" width="2.36328125" style="123" customWidth="1"/>
    <col min="6" max="6" width="6.453125" style="123" bestFit="1" customWidth="1"/>
    <col min="7" max="7" width="2.36328125" style="123" customWidth="1"/>
    <col min="8" max="8" width="2.90625" style="123" customWidth="1"/>
    <col min="9" max="9" width="2.36328125" style="123" customWidth="1"/>
    <col min="10" max="10" width="2.90625" style="123" customWidth="1"/>
    <col min="11" max="14" width="2.36328125" style="123" customWidth="1"/>
    <col min="15" max="15" width="2.1796875" style="123" customWidth="1"/>
    <col min="16" max="37" width="2.36328125" style="123"/>
    <col min="38" max="38" width="2.36328125" style="123" customWidth="1"/>
    <col min="39" max="44" width="2.36328125" style="123"/>
    <col min="45" max="45" width="10.54296875" style="123" hidden="1" customWidth="1"/>
    <col min="46" max="46" width="3.54296875" style="123" hidden="1" customWidth="1"/>
    <col min="47" max="48" width="2.81640625" style="123" bestFit="1" customWidth="1"/>
    <col min="49" max="259" width="2.36328125" style="123"/>
    <col min="260" max="260" width="2.90625" style="123" customWidth="1"/>
    <col min="261" max="261" width="2.36328125" style="123"/>
    <col min="262" max="262" width="2.90625" style="123" customWidth="1"/>
    <col min="263" max="268" width="2.36328125" style="123"/>
    <col min="269" max="269" width="2.1796875" style="123" customWidth="1"/>
    <col min="270" max="515" width="2.36328125" style="123"/>
    <col min="516" max="516" width="2.90625" style="123" customWidth="1"/>
    <col min="517" max="517" width="2.36328125" style="123"/>
    <col min="518" max="518" width="2.90625" style="123" customWidth="1"/>
    <col min="519" max="524" width="2.36328125" style="123"/>
    <col min="525" max="525" width="2.1796875" style="123" customWidth="1"/>
    <col min="526" max="771" width="2.36328125" style="123"/>
    <col min="772" max="772" width="2.90625" style="123" customWidth="1"/>
    <col min="773" max="773" width="2.36328125" style="123"/>
    <col min="774" max="774" width="2.90625" style="123" customWidth="1"/>
    <col min="775" max="780" width="2.36328125" style="123"/>
    <col min="781" max="781" width="2.1796875" style="123" customWidth="1"/>
    <col min="782" max="1027" width="2.36328125" style="123"/>
    <col min="1028" max="1028" width="2.90625" style="123" customWidth="1"/>
    <col min="1029" max="1029" width="2.36328125" style="123"/>
    <col min="1030" max="1030" width="2.90625" style="123" customWidth="1"/>
    <col min="1031" max="1036" width="2.36328125" style="123"/>
    <col min="1037" max="1037" width="2.1796875" style="123" customWidth="1"/>
    <col min="1038" max="1283" width="2.36328125" style="123"/>
    <col min="1284" max="1284" width="2.90625" style="123" customWidth="1"/>
    <col min="1285" max="1285" width="2.36328125" style="123"/>
    <col min="1286" max="1286" width="2.90625" style="123" customWidth="1"/>
    <col min="1287" max="1292" width="2.36328125" style="123"/>
    <col min="1293" max="1293" width="2.1796875" style="123" customWidth="1"/>
    <col min="1294" max="1539" width="2.36328125" style="123"/>
    <col min="1540" max="1540" width="2.90625" style="123" customWidth="1"/>
    <col min="1541" max="1541" width="2.36328125" style="123"/>
    <col min="1542" max="1542" width="2.90625" style="123" customWidth="1"/>
    <col min="1543" max="1548" width="2.36328125" style="123"/>
    <col min="1549" max="1549" width="2.1796875" style="123" customWidth="1"/>
    <col min="1550" max="1795" width="2.36328125" style="123"/>
    <col min="1796" max="1796" width="2.90625" style="123" customWidth="1"/>
    <col min="1797" max="1797" width="2.36328125" style="123"/>
    <col min="1798" max="1798" width="2.90625" style="123" customWidth="1"/>
    <col min="1799" max="1804" width="2.36328125" style="123"/>
    <col min="1805" max="1805" width="2.1796875" style="123" customWidth="1"/>
    <col min="1806" max="2051" width="2.36328125" style="123"/>
    <col min="2052" max="2052" width="2.90625" style="123" customWidth="1"/>
    <col min="2053" max="2053" width="2.36328125" style="123"/>
    <col min="2054" max="2054" width="2.90625" style="123" customWidth="1"/>
    <col min="2055" max="2060" width="2.36328125" style="123"/>
    <col min="2061" max="2061" width="2.1796875" style="123" customWidth="1"/>
    <col min="2062" max="2307" width="2.36328125" style="123"/>
    <col min="2308" max="2308" width="2.90625" style="123" customWidth="1"/>
    <col min="2309" max="2309" width="2.36328125" style="123"/>
    <col min="2310" max="2310" width="2.90625" style="123" customWidth="1"/>
    <col min="2311" max="2316" width="2.36328125" style="123"/>
    <col min="2317" max="2317" width="2.1796875" style="123" customWidth="1"/>
    <col min="2318" max="2563" width="2.36328125" style="123"/>
    <col min="2564" max="2564" width="2.90625" style="123" customWidth="1"/>
    <col min="2565" max="2565" width="2.36328125" style="123"/>
    <col min="2566" max="2566" width="2.90625" style="123" customWidth="1"/>
    <col min="2567" max="2572" width="2.36328125" style="123"/>
    <col min="2573" max="2573" width="2.1796875" style="123" customWidth="1"/>
    <col min="2574" max="2819" width="2.36328125" style="123"/>
    <col min="2820" max="2820" width="2.90625" style="123" customWidth="1"/>
    <col min="2821" max="2821" width="2.36328125" style="123"/>
    <col min="2822" max="2822" width="2.90625" style="123" customWidth="1"/>
    <col min="2823" max="2828" width="2.36328125" style="123"/>
    <col min="2829" max="2829" width="2.1796875" style="123" customWidth="1"/>
    <col min="2830" max="3075" width="2.36328125" style="123"/>
    <col min="3076" max="3076" width="2.90625" style="123" customWidth="1"/>
    <col min="3077" max="3077" width="2.36328125" style="123"/>
    <col min="3078" max="3078" width="2.90625" style="123" customWidth="1"/>
    <col min="3079" max="3084" width="2.36328125" style="123"/>
    <col min="3085" max="3085" width="2.1796875" style="123" customWidth="1"/>
    <col min="3086" max="3331" width="2.36328125" style="123"/>
    <col min="3332" max="3332" width="2.90625" style="123" customWidth="1"/>
    <col min="3333" max="3333" width="2.36328125" style="123"/>
    <col min="3334" max="3334" width="2.90625" style="123" customWidth="1"/>
    <col min="3335" max="3340" width="2.36328125" style="123"/>
    <col min="3341" max="3341" width="2.1796875" style="123" customWidth="1"/>
    <col min="3342" max="3587" width="2.36328125" style="123"/>
    <col min="3588" max="3588" width="2.90625" style="123" customWidth="1"/>
    <col min="3589" max="3589" width="2.36328125" style="123"/>
    <col min="3590" max="3590" width="2.90625" style="123" customWidth="1"/>
    <col min="3591" max="3596" width="2.36328125" style="123"/>
    <col min="3597" max="3597" width="2.1796875" style="123" customWidth="1"/>
    <col min="3598" max="3843" width="2.36328125" style="123"/>
    <col min="3844" max="3844" width="2.90625" style="123" customWidth="1"/>
    <col min="3845" max="3845" width="2.36328125" style="123"/>
    <col min="3846" max="3846" width="2.90625" style="123" customWidth="1"/>
    <col min="3847" max="3852" width="2.36328125" style="123"/>
    <col min="3853" max="3853" width="2.1796875" style="123" customWidth="1"/>
    <col min="3854" max="4099" width="2.36328125" style="123"/>
    <col min="4100" max="4100" width="2.90625" style="123" customWidth="1"/>
    <col min="4101" max="4101" width="2.36328125" style="123"/>
    <col min="4102" max="4102" width="2.90625" style="123" customWidth="1"/>
    <col min="4103" max="4108" width="2.36328125" style="123"/>
    <col min="4109" max="4109" width="2.1796875" style="123" customWidth="1"/>
    <col min="4110" max="4355" width="2.36328125" style="123"/>
    <col min="4356" max="4356" width="2.90625" style="123" customWidth="1"/>
    <col min="4357" max="4357" width="2.36328125" style="123"/>
    <col min="4358" max="4358" width="2.90625" style="123" customWidth="1"/>
    <col min="4359" max="4364" width="2.36328125" style="123"/>
    <col min="4365" max="4365" width="2.1796875" style="123" customWidth="1"/>
    <col min="4366" max="4611" width="2.36328125" style="123"/>
    <col min="4612" max="4612" width="2.90625" style="123" customWidth="1"/>
    <col min="4613" max="4613" width="2.36328125" style="123"/>
    <col min="4614" max="4614" width="2.90625" style="123" customWidth="1"/>
    <col min="4615" max="4620" width="2.36328125" style="123"/>
    <col min="4621" max="4621" width="2.1796875" style="123" customWidth="1"/>
    <col min="4622" max="4867" width="2.36328125" style="123"/>
    <col min="4868" max="4868" width="2.90625" style="123" customWidth="1"/>
    <col min="4869" max="4869" width="2.36328125" style="123"/>
    <col min="4870" max="4870" width="2.90625" style="123" customWidth="1"/>
    <col min="4871" max="4876" width="2.36328125" style="123"/>
    <col min="4877" max="4877" width="2.1796875" style="123" customWidth="1"/>
    <col min="4878" max="5123" width="2.36328125" style="123"/>
    <col min="5124" max="5124" width="2.90625" style="123" customWidth="1"/>
    <col min="5125" max="5125" width="2.36328125" style="123"/>
    <col min="5126" max="5126" width="2.90625" style="123" customWidth="1"/>
    <col min="5127" max="5132" width="2.36328125" style="123"/>
    <col min="5133" max="5133" width="2.1796875" style="123" customWidth="1"/>
    <col min="5134" max="5379" width="2.36328125" style="123"/>
    <col min="5380" max="5380" width="2.90625" style="123" customWidth="1"/>
    <col min="5381" max="5381" width="2.36328125" style="123"/>
    <col min="5382" max="5382" width="2.90625" style="123" customWidth="1"/>
    <col min="5383" max="5388" width="2.36328125" style="123"/>
    <col min="5389" max="5389" width="2.1796875" style="123" customWidth="1"/>
    <col min="5390" max="5635" width="2.36328125" style="123"/>
    <col min="5636" max="5636" width="2.90625" style="123" customWidth="1"/>
    <col min="5637" max="5637" width="2.36328125" style="123"/>
    <col min="5638" max="5638" width="2.90625" style="123" customWidth="1"/>
    <col min="5639" max="5644" width="2.36328125" style="123"/>
    <col min="5645" max="5645" width="2.1796875" style="123" customWidth="1"/>
    <col min="5646" max="5891" width="2.36328125" style="123"/>
    <col min="5892" max="5892" width="2.90625" style="123" customWidth="1"/>
    <col min="5893" max="5893" width="2.36328125" style="123"/>
    <col min="5894" max="5894" width="2.90625" style="123" customWidth="1"/>
    <col min="5895" max="5900" width="2.36328125" style="123"/>
    <col min="5901" max="5901" width="2.1796875" style="123" customWidth="1"/>
    <col min="5902" max="6147" width="2.36328125" style="123"/>
    <col min="6148" max="6148" width="2.90625" style="123" customWidth="1"/>
    <col min="6149" max="6149" width="2.36328125" style="123"/>
    <col min="6150" max="6150" width="2.90625" style="123" customWidth="1"/>
    <col min="6151" max="6156" width="2.36328125" style="123"/>
    <col min="6157" max="6157" width="2.1796875" style="123" customWidth="1"/>
    <col min="6158" max="6403" width="2.36328125" style="123"/>
    <col min="6404" max="6404" width="2.90625" style="123" customWidth="1"/>
    <col min="6405" max="6405" width="2.36328125" style="123"/>
    <col min="6406" max="6406" width="2.90625" style="123" customWidth="1"/>
    <col min="6407" max="6412" width="2.36328125" style="123"/>
    <col min="6413" max="6413" width="2.1796875" style="123" customWidth="1"/>
    <col min="6414" max="6659" width="2.36328125" style="123"/>
    <col min="6660" max="6660" width="2.90625" style="123" customWidth="1"/>
    <col min="6661" max="6661" width="2.36328125" style="123"/>
    <col min="6662" max="6662" width="2.90625" style="123" customWidth="1"/>
    <col min="6663" max="6668" width="2.36328125" style="123"/>
    <col min="6669" max="6669" width="2.1796875" style="123" customWidth="1"/>
    <col min="6670" max="6915" width="2.36328125" style="123"/>
    <col min="6916" max="6916" width="2.90625" style="123" customWidth="1"/>
    <col min="6917" max="6917" width="2.36328125" style="123"/>
    <col min="6918" max="6918" width="2.90625" style="123" customWidth="1"/>
    <col min="6919" max="6924" width="2.36328125" style="123"/>
    <col min="6925" max="6925" width="2.1796875" style="123" customWidth="1"/>
    <col min="6926" max="7171" width="2.36328125" style="123"/>
    <col min="7172" max="7172" width="2.90625" style="123" customWidth="1"/>
    <col min="7173" max="7173" width="2.36328125" style="123"/>
    <col min="7174" max="7174" width="2.90625" style="123" customWidth="1"/>
    <col min="7175" max="7180" width="2.36328125" style="123"/>
    <col min="7181" max="7181" width="2.1796875" style="123" customWidth="1"/>
    <col min="7182" max="7427" width="2.36328125" style="123"/>
    <col min="7428" max="7428" width="2.90625" style="123" customWidth="1"/>
    <col min="7429" max="7429" width="2.36328125" style="123"/>
    <col min="7430" max="7430" width="2.90625" style="123" customWidth="1"/>
    <col min="7431" max="7436" width="2.36328125" style="123"/>
    <col min="7437" max="7437" width="2.1796875" style="123" customWidth="1"/>
    <col min="7438" max="7683" width="2.36328125" style="123"/>
    <col min="7684" max="7684" width="2.90625" style="123" customWidth="1"/>
    <col min="7685" max="7685" width="2.36328125" style="123"/>
    <col min="7686" max="7686" width="2.90625" style="123" customWidth="1"/>
    <col min="7687" max="7692" width="2.36328125" style="123"/>
    <col min="7693" max="7693" width="2.1796875" style="123" customWidth="1"/>
    <col min="7694" max="7939" width="2.36328125" style="123"/>
    <col min="7940" max="7940" width="2.90625" style="123" customWidth="1"/>
    <col min="7941" max="7941" width="2.36328125" style="123"/>
    <col min="7942" max="7942" width="2.90625" style="123" customWidth="1"/>
    <col min="7943" max="7948" width="2.36328125" style="123"/>
    <col min="7949" max="7949" width="2.1796875" style="123" customWidth="1"/>
    <col min="7950" max="8195" width="2.36328125" style="123"/>
    <col min="8196" max="8196" width="2.90625" style="123" customWidth="1"/>
    <col min="8197" max="8197" width="2.36328125" style="123"/>
    <col min="8198" max="8198" width="2.90625" style="123" customWidth="1"/>
    <col min="8199" max="8204" width="2.36328125" style="123"/>
    <col min="8205" max="8205" width="2.1796875" style="123" customWidth="1"/>
    <col min="8206" max="8451" width="2.36328125" style="123"/>
    <col min="8452" max="8452" width="2.90625" style="123" customWidth="1"/>
    <col min="8453" max="8453" width="2.36328125" style="123"/>
    <col min="8454" max="8454" width="2.90625" style="123" customWidth="1"/>
    <col min="8455" max="8460" width="2.36328125" style="123"/>
    <col min="8461" max="8461" width="2.1796875" style="123" customWidth="1"/>
    <col min="8462" max="8707" width="2.36328125" style="123"/>
    <col min="8708" max="8708" width="2.90625" style="123" customWidth="1"/>
    <col min="8709" max="8709" width="2.36328125" style="123"/>
    <col min="8710" max="8710" width="2.90625" style="123" customWidth="1"/>
    <col min="8711" max="8716" width="2.36328125" style="123"/>
    <col min="8717" max="8717" width="2.1796875" style="123" customWidth="1"/>
    <col min="8718" max="8963" width="2.36328125" style="123"/>
    <col min="8964" max="8964" width="2.90625" style="123" customWidth="1"/>
    <col min="8965" max="8965" width="2.36328125" style="123"/>
    <col min="8966" max="8966" width="2.90625" style="123" customWidth="1"/>
    <col min="8967" max="8972" width="2.36328125" style="123"/>
    <col min="8973" max="8973" width="2.1796875" style="123" customWidth="1"/>
    <col min="8974" max="9219" width="2.36328125" style="123"/>
    <col min="9220" max="9220" width="2.90625" style="123" customWidth="1"/>
    <col min="9221" max="9221" width="2.36328125" style="123"/>
    <col min="9222" max="9222" width="2.90625" style="123" customWidth="1"/>
    <col min="9223" max="9228" width="2.36328125" style="123"/>
    <col min="9229" max="9229" width="2.1796875" style="123" customWidth="1"/>
    <col min="9230" max="9475" width="2.36328125" style="123"/>
    <col min="9476" max="9476" width="2.90625" style="123" customWidth="1"/>
    <col min="9477" max="9477" width="2.36328125" style="123"/>
    <col min="9478" max="9478" width="2.90625" style="123" customWidth="1"/>
    <col min="9479" max="9484" width="2.36328125" style="123"/>
    <col min="9485" max="9485" width="2.1796875" style="123" customWidth="1"/>
    <col min="9486" max="9731" width="2.36328125" style="123"/>
    <col min="9732" max="9732" width="2.90625" style="123" customWidth="1"/>
    <col min="9733" max="9733" width="2.36328125" style="123"/>
    <col min="9734" max="9734" width="2.90625" style="123" customWidth="1"/>
    <col min="9735" max="9740" width="2.36328125" style="123"/>
    <col min="9741" max="9741" width="2.1796875" style="123" customWidth="1"/>
    <col min="9742" max="9987" width="2.36328125" style="123"/>
    <col min="9988" max="9988" width="2.90625" style="123" customWidth="1"/>
    <col min="9989" max="9989" width="2.36328125" style="123"/>
    <col min="9990" max="9990" width="2.90625" style="123" customWidth="1"/>
    <col min="9991" max="9996" width="2.36328125" style="123"/>
    <col min="9997" max="9997" width="2.1796875" style="123" customWidth="1"/>
    <col min="9998" max="10243" width="2.36328125" style="123"/>
    <col min="10244" max="10244" width="2.90625" style="123" customWidth="1"/>
    <col min="10245" max="10245" width="2.36328125" style="123"/>
    <col min="10246" max="10246" width="2.90625" style="123" customWidth="1"/>
    <col min="10247" max="10252" width="2.36328125" style="123"/>
    <col min="10253" max="10253" width="2.1796875" style="123" customWidth="1"/>
    <col min="10254" max="10499" width="2.36328125" style="123"/>
    <col min="10500" max="10500" width="2.90625" style="123" customWidth="1"/>
    <col min="10501" max="10501" width="2.36328125" style="123"/>
    <col min="10502" max="10502" width="2.90625" style="123" customWidth="1"/>
    <col min="10503" max="10508" width="2.36328125" style="123"/>
    <col min="10509" max="10509" width="2.1796875" style="123" customWidth="1"/>
    <col min="10510" max="10755" width="2.36328125" style="123"/>
    <col min="10756" max="10756" width="2.90625" style="123" customWidth="1"/>
    <col min="10757" max="10757" width="2.36328125" style="123"/>
    <col min="10758" max="10758" width="2.90625" style="123" customWidth="1"/>
    <col min="10759" max="10764" width="2.36328125" style="123"/>
    <col min="10765" max="10765" width="2.1796875" style="123" customWidth="1"/>
    <col min="10766" max="11011" width="2.36328125" style="123"/>
    <col min="11012" max="11012" width="2.90625" style="123" customWidth="1"/>
    <col min="11013" max="11013" width="2.36328125" style="123"/>
    <col min="11014" max="11014" width="2.90625" style="123" customWidth="1"/>
    <col min="11015" max="11020" width="2.36328125" style="123"/>
    <col min="11021" max="11021" width="2.1796875" style="123" customWidth="1"/>
    <col min="11022" max="11267" width="2.36328125" style="123"/>
    <col min="11268" max="11268" width="2.90625" style="123" customWidth="1"/>
    <col min="11269" max="11269" width="2.36328125" style="123"/>
    <col min="11270" max="11270" width="2.90625" style="123" customWidth="1"/>
    <col min="11271" max="11276" width="2.36328125" style="123"/>
    <col min="11277" max="11277" width="2.1796875" style="123" customWidth="1"/>
    <col min="11278" max="11523" width="2.36328125" style="123"/>
    <col min="11524" max="11524" width="2.90625" style="123" customWidth="1"/>
    <col min="11525" max="11525" width="2.36328125" style="123"/>
    <col min="11526" max="11526" width="2.90625" style="123" customWidth="1"/>
    <col min="11527" max="11532" width="2.36328125" style="123"/>
    <col min="11533" max="11533" width="2.1796875" style="123" customWidth="1"/>
    <col min="11534" max="11779" width="2.36328125" style="123"/>
    <col min="11780" max="11780" width="2.90625" style="123" customWidth="1"/>
    <col min="11781" max="11781" width="2.36328125" style="123"/>
    <col min="11782" max="11782" width="2.90625" style="123" customWidth="1"/>
    <col min="11783" max="11788" width="2.36328125" style="123"/>
    <col min="11789" max="11789" width="2.1796875" style="123" customWidth="1"/>
    <col min="11790" max="12035" width="2.36328125" style="123"/>
    <col min="12036" max="12036" width="2.90625" style="123" customWidth="1"/>
    <col min="12037" max="12037" width="2.36328125" style="123"/>
    <col min="12038" max="12038" width="2.90625" style="123" customWidth="1"/>
    <col min="12039" max="12044" width="2.36328125" style="123"/>
    <col min="12045" max="12045" width="2.1796875" style="123" customWidth="1"/>
    <col min="12046" max="12291" width="2.36328125" style="123"/>
    <col min="12292" max="12292" width="2.90625" style="123" customWidth="1"/>
    <col min="12293" max="12293" width="2.36328125" style="123"/>
    <col min="12294" max="12294" width="2.90625" style="123" customWidth="1"/>
    <col min="12295" max="12300" width="2.36328125" style="123"/>
    <col min="12301" max="12301" width="2.1796875" style="123" customWidth="1"/>
    <col min="12302" max="12547" width="2.36328125" style="123"/>
    <col min="12548" max="12548" width="2.90625" style="123" customWidth="1"/>
    <col min="12549" max="12549" width="2.36328125" style="123"/>
    <col min="12550" max="12550" width="2.90625" style="123" customWidth="1"/>
    <col min="12551" max="12556" width="2.36328125" style="123"/>
    <col min="12557" max="12557" width="2.1796875" style="123" customWidth="1"/>
    <col min="12558" max="12803" width="2.36328125" style="123"/>
    <col min="12804" max="12804" width="2.90625" style="123" customWidth="1"/>
    <col min="12805" max="12805" width="2.36328125" style="123"/>
    <col min="12806" max="12806" width="2.90625" style="123" customWidth="1"/>
    <col min="12807" max="12812" width="2.36328125" style="123"/>
    <col min="12813" max="12813" width="2.1796875" style="123" customWidth="1"/>
    <col min="12814" max="13059" width="2.36328125" style="123"/>
    <col min="13060" max="13060" width="2.90625" style="123" customWidth="1"/>
    <col min="13061" max="13061" width="2.36328125" style="123"/>
    <col min="13062" max="13062" width="2.90625" style="123" customWidth="1"/>
    <col min="13063" max="13068" width="2.36328125" style="123"/>
    <col min="13069" max="13069" width="2.1796875" style="123" customWidth="1"/>
    <col min="13070" max="13315" width="2.36328125" style="123"/>
    <col min="13316" max="13316" width="2.90625" style="123" customWidth="1"/>
    <col min="13317" max="13317" width="2.36328125" style="123"/>
    <col min="13318" max="13318" width="2.90625" style="123" customWidth="1"/>
    <col min="13319" max="13324" width="2.36328125" style="123"/>
    <col min="13325" max="13325" width="2.1796875" style="123" customWidth="1"/>
    <col min="13326" max="13571" width="2.36328125" style="123"/>
    <col min="13572" max="13572" width="2.90625" style="123" customWidth="1"/>
    <col min="13573" max="13573" width="2.36328125" style="123"/>
    <col min="13574" max="13574" width="2.90625" style="123" customWidth="1"/>
    <col min="13575" max="13580" width="2.36328125" style="123"/>
    <col min="13581" max="13581" width="2.1796875" style="123" customWidth="1"/>
    <col min="13582" max="13827" width="2.36328125" style="123"/>
    <col min="13828" max="13828" width="2.90625" style="123" customWidth="1"/>
    <col min="13829" max="13829" width="2.36328125" style="123"/>
    <col min="13830" max="13830" width="2.90625" style="123" customWidth="1"/>
    <col min="13831" max="13836" width="2.36328125" style="123"/>
    <col min="13837" max="13837" width="2.1796875" style="123" customWidth="1"/>
    <col min="13838" max="14083" width="2.36328125" style="123"/>
    <col min="14084" max="14084" width="2.90625" style="123" customWidth="1"/>
    <col min="14085" max="14085" width="2.36328125" style="123"/>
    <col min="14086" max="14086" width="2.90625" style="123" customWidth="1"/>
    <col min="14087" max="14092" width="2.36328125" style="123"/>
    <col min="14093" max="14093" width="2.1796875" style="123" customWidth="1"/>
    <col min="14094" max="14339" width="2.36328125" style="123"/>
    <col min="14340" max="14340" width="2.90625" style="123" customWidth="1"/>
    <col min="14341" max="14341" width="2.36328125" style="123"/>
    <col min="14342" max="14342" width="2.90625" style="123" customWidth="1"/>
    <col min="14343" max="14348" width="2.36328125" style="123"/>
    <col min="14349" max="14349" width="2.1796875" style="123" customWidth="1"/>
    <col min="14350" max="14595" width="2.36328125" style="123"/>
    <col min="14596" max="14596" width="2.90625" style="123" customWidth="1"/>
    <col min="14597" max="14597" width="2.36328125" style="123"/>
    <col min="14598" max="14598" width="2.90625" style="123" customWidth="1"/>
    <col min="14599" max="14604" width="2.36328125" style="123"/>
    <col min="14605" max="14605" width="2.1796875" style="123" customWidth="1"/>
    <col min="14606" max="14851" width="2.36328125" style="123"/>
    <col min="14852" max="14852" width="2.90625" style="123" customWidth="1"/>
    <col min="14853" max="14853" width="2.36328125" style="123"/>
    <col min="14854" max="14854" width="2.90625" style="123" customWidth="1"/>
    <col min="14855" max="14860" width="2.36328125" style="123"/>
    <col min="14861" max="14861" width="2.1796875" style="123" customWidth="1"/>
    <col min="14862" max="15107" width="2.36328125" style="123"/>
    <col min="15108" max="15108" width="2.90625" style="123" customWidth="1"/>
    <col min="15109" max="15109" width="2.36328125" style="123"/>
    <col min="15110" max="15110" width="2.90625" style="123" customWidth="1"/>
    <col min="15111" max="15116" width="2.36328125" style="123"/>
    <col min="15117" max="15117" width="2.1796875" style="123" customWidth="1"/>
    <col min="15118" max="15363" width="2.36328125" style="123"/>
    <col min="15364" max="15364" width="2.90625" style="123" customWidth="1"/>
    <col min="15365" max="15365" width="2.36328125" style="123"/>
    <col min="15366" max="15366" width="2.90625" style="123" customWidth="1"/>
    <col min="15367" max="15372" width="2.36328125" style="123"/>
    <col min="15373" max="15373" width="2.1796875" style="123" customWidth="1"/>
    <col min="15374" max="15619" width="2.36328125" style="123"/>
    <col min="15620" max="15620" width="2.90625" style="123" customWidth="1"/>
    <col min="15621" max="15621" width="2.36328125" style="123"/>
    <col min="15622" max="15622" width="2.90625" style="123" customWidth="1"/>
    <col min="15623" max="15628" width="2.36328125" style="123"/>
    <col min="15629" max="15629" width="2.1796875" style="123" customWidth="1"/>
    <col min="15630" max="15875" width="2.36328125" style="123"/>
    <col min="15876" max="15876" width="2.90625" style="123" customWidth="1"/>
    <col min="15877" max="15877" width="2.36328125" style="123"/>
    <col min="15878" max="15878" width="2.90625" style="123" customWidth="1"/>
    <col min="15879" max="15884" width="2.36328125" style="123"/>
    <col min="15885" max="15885" width="2.1796875" style="123" customWidth="1"/>
    <col min="15886" max="16131" width="2.36328125" style="123"/>
    <col min="16132" max="16132" width="2.90625" style="123" customWidth="1"/>
    <col min="16133" max="16133" width="2.36328125" style="123"/>
    <col min="16134" max="16134" width="2.90625" style="123" customWidth="1"/>
    <col min="16135" max="16140" width="2.36328125" style="123"/>
    <col min="16141" max="16141" width="2.1796875" style="123" customWidth="1"/>
    <col min="16142" max="16384" width="2.36328125" style="123"/>
  </cols>
  <sheetData>
    <row r="1" spans="1:39" ht="14">
      <c r="A1" s="122"/>
      <c r="B1" s="208"/>
      <c r="C1" s="208"/>
      <c r="D1" s="208"/>
      <c r="E1" s="209" t="s">
        <v>199</v>
      </c>
      <c r="F1" s="210">
        <f>宿泊者名簿!S18</f>
        <v>0</v>
      </c>
      <c r="G1" s="211"/>
      <c r="H1" s="211"/>
      <c r="I1" s="211"/>
      <c r="J1" s="211"/>
      <c r="K1" s="211"/>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742" t="s">
        <v>200</v>
      </c>
      <c r="AL1" s="742"/>
      <c r="AM1" s="742"/>
    </row>
    <row r="2" spans="1:39" ht="14.5" thickBot="1">
      <c r="A2" s="122"/>
      <c r="B2" s="124" t="s">
        <v>201</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743"/>
      <c r="AL2" s="743"/>
      <c r="AM2" s="743"/>
    </row>
    <row r="3" spans="1:39" ht="14">
      <c r="A3" s="122"/>
      <c r="B3" s="125"/>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7"/>
    </row>
    <row r="4" spans="1:39" ht="14.4" customHeight="1">
      <c r="A4" s="122"/>
      <c r="B4" s="733" t="s">
        <v>202</v>
      </c>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5"/>
    </row>
    <row r="5" spans="1:39" ht="14.4" customHeight="1">
      <c r="A5" s="122"/>
      <c r="B5" s="733"/>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5"/>
    </row>
    <row r="6" spans="1:39" ht="14">
      <c r="A6" s="122"/>
      <c r="B6" s="128"/>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9"/>
    </row>
    <row r="7" spans="1:39" ht="15.75" customHeight="1">
      <c r="A7" s="122"/>
      <c r="B7" s="128"/>
      <c r="C7" s="122"/>
      <c r="D7" s="122"/>
      <c r="E7" s="122"/>
      <c r="F7" s="122"/>
      <c r="G7" s="122"/>
      <c r="H7" s="122"/>
      <c r="I7" s="122"/>
      <c r="J7" s="122"/>
      <c r="K7" s="122"/>
      <c r="L7" s="122"/>
      <c r="M7" s="122"/>
      <c r="N7" s="122"/>
      <c r="O7" s="122"/>
      <c r="P7" s="122"/>
      <c r="Q7" s="122"/>
      <c r="R7" s="122"/>
      <c r="S7" s="122"/>
      <c r="T7" s="122"/>
      <c r="U7" s="122"/>
      <c r="V7" s="122"/>
      <c r="W7" s="122"/>
      <c r="X7" s="744">
        <f ca="1">TODAY()</f>
        <v>45818</v>
      </c>
      <c r="Y7" s="744"/>
      <c r="Z7" s="744"/>
      <c r="AA7" s="744"/>
      <c r="AB7" s="744"/>
      <c r="AC7" s="744"/>
      <c r="AD7" s="744"/>
      <c r="AE7" s="744"/>
      <c r="AF7" s="744"/>
      <c r="AG7" s="744"/>
      <c r="AH7" s="744"/>
      <c r="AI7" s="744"/>
      <c r="AJ7" s="744"/>
      <c r="AK7" s="744"/>
      <c r="AL7" s="744"/>
      <c r="AM7" s="129"/>
    </row>
    <row r="8" spans="1:39" ht="14">
      <c r="A8" s="122"/>
      <c r="B8" s="128"/>
      <c r="C8" s="122" t="s">
        <v>203</v>
      </c>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9"/>
    </row>
    <row r="9" spans="1:39" ht="14">
      <c r="A9" s="122"/>
      <c r="B9" s="128"/>
      <c r="D9" s="122" t="s">
        <v>204</v>
      </c>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9"/>
    </row>
    <row r="10" spans="1:39" ht="14">
      <c r="A10" s="122"/>
      <c r="B10" s="128"/>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9"/>
    </row>
    <row r="11" spans="1:39" ht="14">
      <c r="A11" s="122"/>
      <c r="B11" s="128"/>
      <c r="C11" s="122"/>
      <c r="D11" s="122"/>
      <c r="E11" s="122"/>
      <c r="F11" s="122"/>
      <c r="G11" s="122"/>
      <c r="H11" s="122"/>
      <c r="I11" s="122"/>
      <c r="J11" s="122"/>
      <c r="K11" s="122"/>
      <c r="L11" s="122"/>
      <c r="M11" s="122"/>
      <c r="N11" s="122"/>
      <c r="O11" s="745" t="s">
        <v>205</v>
      </c>
      <c r="P11" s="745"/>
      <c r="Q11" s="745"/>
      <c r="R11" s="745"/>
      <c r="S11" s="745"/>
      <c r="T11" s="745"/>
      <c r="U11" s="745"/>
      <c r="V11" s="212"/>
      <c r="W11" s="746">
        <f>宿泊者名簿!D28</f>
        <v>0</v>
      </c>
      <c r="X11" s="746"/>
      <c r="Y11" s="746"/>
      <c r="Z11" s="746"/>
      <c r="AA11" s="746"/>
      <c r="AB11" s="746"/>
      <c r="AC11" s="746"/>
      <c r="AD11" s="746"/>
      <c r="AE11" s="746"/>
      <c r="AF11" s="132"/>
      <c r="AG11" s="132"/>
      <c r="AH11" s="132"/>
      <c r="AI11" s="132"/>
      <c r="AJ11" s="132"/>
      <c r="AK11" s="132"/>
      <c r="AL11" s="132"/>
      <c r="AM11" s="133"/>
    </row>
    <row r="12" spans="1:39" ht="6.75" customHeight="1">
      <c r="A12" s="122"/>
      <c r="B12" s="128"/>
      <c r="C12" s="122"/>
      <c r="D12" s="122"/>
      <c r="E12" s="122"/>
      <c r="F12" s="122"/>
      <c r="G12" s="122"/>
      <c r="H12" s="122"/>
      <c r="I12" s="122"/>
      <c r="J12" s="122"/>
      <c r="K12" s="122"/>
      <c r="L12" s="122"/>
      <c r="M12" s="122"/>
      <c r="N12" s="122"/>
      <c r="O12" s="122"/>
      <c r="P12" s="122"/>
      <c r="Q12" s="122"/>
      <c r="R12" s="122"/>
      <c r="S12" s="122"/>
      <c r="T12" s="122"/>
      <c r="U12" s="122"/>
      <c r="V12" s="122"/>
      <c r="W12" s="132"/>
      <c r="X12" s="132"/>
      <c r="Y12" s="132"/>
      <c r="Z12" s="132"/>
      <c r="AA12" s="132"/>
      <c r="AB12" s="132"/>
      <c r="AC12" s="132"/>
      <c r="AD12" s="132"/>
      <c r="AE12" s="132"/>
      <c r="AF12" s="132"/>
      <c r="AG12" s="132"/>
      <c r="AH12" s="132"/>
      <c r="AI12" s="132"/>
      <c r="AJ12" s="132"/>
      <c r="AK12" s="132"/>
      <c r="AL12" s="132"/>
      <c r="AM12" s="133"/>
    </row>
    <row r="13" spans="1:39" ht="14">
      <c r="A13" s="122"/>
      <c r="B13" s="128"/>
      <c r="C13" s="122"/>
      <c r="D13" s="122"/>
      <c r="E13" s="122"/>
      <c r="F13" s="122"/>
      <c r="G13" s="122"/>
      <c r="H13" s="122"/>
      <c r="I13" s="122"/>
      <c r="J13" s="122"/>
      <c r="K13" s="122"/>
      <c r="L13" s="122"/>
      <c r="M13" s="122"/>
      <c r="N13" s="122"/>
      <c r="O13" s="745" t="s">
        <v>206</v>
      </c>
      <c r="P13" s="745"/>
      <c r="Q13" s="745"/>
      <c r="R13" s="745"/>
      <c r="S13" s="745"/>
      <c r="T13" s="745"/>
      <c r="U13" s="745"/>
      <c r="V13" s="122"/>
      <c r="W13" s="747">
        <f>宿泊者名簿!I28</f>
        <v>0</v>
      </c>
      <c r="X13" s="747"/>
      <c r="Y13" s="747"/>
      <c r="Z13" s="747"/>
      <c r="AA13" s="747"/>
      <c r="AB13" s="747"/>
      <c r="AC13" s="747"/>
      <c r="AD13" s="747"/>
      <c r="AE13" s="747"/>
      <c r="AF13" s="747"/>
      <c r="AG13" s="747"/>
      <c r="AH13" s="747"/>
      <c r="AI13" s="747"/>
      <c r="AJ13" s="747"/>
      <c r="AK13" s="747"/>
      <c r="AL13" s="747"/>
      <c r="AM13" s="748"/>
    </row>
    <row r="14" spans="1:39" ht="9.75" customHeight="1">
      <c r="A14" s="122"/>
      <c r="B14" s="128"/>
      <c r="C14" s="122"/>
      <c r="D14" s="122"/>
      <c r="E14" s="122"/>
      <c r="F14" s="122"/>
      <c r="G14" s="122"/>
      <c r="H14" s="122"/>
      <c r="I14" s="122"/>
      <c r="J14" s="122"/>
      <c r="K14" s="122"/>
      <c r="L14" s="122"/>
      <c r="M14" s="122"/>
      <c r="N14" s="122"/>
      <c r="O14" s="122"/>
      <c r="P14" s="122"/>
      <c r="Q14" s="122"/>
      <c r="R14" s="122"/>
      <c r="S14" s="122"/>
      <c r="T14" s="122"/>
      <c r="U14" s="122"/>
      <c r="V14" s="122"/>
      <c r="W14" s="747"/>
      <c r="X14" s="747"/>
      <c r="Y14" s="747"/>
      <c r="Z14" s="747"/>
      <c r="AA14" s="747"/>
      <c r="AB14" s="747"/>
      <c r="AC14" s="747"/>
      <c r="AD14" s="747"/>
      <c r="AE14" s="747"/>
      <c r="AF14" s="747"/>
      <c r="AG14" s="747"/>
      <c r="AH14" s="747"/>
      <c r="AI14" s="747"/>
      <c r="AJ14" s="747"/>
      <c r="AK14" s="747"/>
      <c r="AL14" s="747"/>
      <c r="AM14" s="748"/>
    </row>
    <row r="15" spans="1:39" ht="14">
      <c r="A15" s="122"/>
      <c r="B15" s="128"/>
      <c r="C15" s="122"/>
      <c r="D15" s="122"/>
      <c r="E15" s="122"/>
      <c r="F15" s="122"/>
      <c r="G15" s="122"/>
      <c r="H15" s="122"/>
      <c r="I15" s="122"/>
      <c r="J15" s="122"/>
      <c r="K15" s="122"/>
      <c r="L15" s="122"/>
      <c r="M15" s="122"/>
      <c r="N15" s="122"/>
      <c r="O15" s="740" t="s">
        <v>207</v>
      </c>
      <c r="P15" s="740"/>
      <c r="Q15" s="740"/>
      <c r="R15" s="740"/>
      <c r="S15" s="740"/>
      <c r="T15" s="740"/>
      <c r="U15" s="740"/>
      <c r="V15" s="122"/>
      <c r="W15" s="747">
        <f>宿泊者名簿!A24</f>
        <v>0</v>
      </c>
      <c r="X15" s="747"/>
      <c r="Y15" s="747"/>
      <c r="Z15" s="747"/>
      <c r="AA15" s="747"/>
      <c r="AB15" s="747"/>
      <c r="AC15" s="747"/>
      <c r="AD15" s="747"/>
      <c r="AE15" s="747"/>
      <c r="AF15" s="747"/>
      <c r="AG15" s="747"/>
      <c r="AH15" s="747"/>
      <c r="AI15" s="747"/>
      <c r="AJ15" s="747"/>
      <c r="AK15" s="747"/>
      <c r="AL15" s="747"/>
      <c r="AM15" s="748"/>
    </row>
    <row r="16" spans="1:39" ht="9" customHeight="1">
      <c r="A16" s="122"/>
      <c r="B16" s="128"/>
      <c r="C16" s="122"/>
      <c r="D16" s="122"/>
      <c r="E16" s="122"/>
      <c r="F16" s="122"/>
      <c r="G16" s="122"/>
      <c r="H16" s="122"/>
      <c r="I16" s="122"/>
      <c r="J16" s="122"/>
      <c r="K16" s="122"/>
      <c r="L16" s="122"/>
      <c r="M16" s="122"/>
      <c r="N16" s="122"/>
      <c r="O16" s="122"/>
      <c r="P16" s="122"/>
      <c r="Q16" s="122"/>
      <c r="R16" s="122"/>
      <c r="S16" s="122"/>
      <c r="T16" s="122"/>
      <c r="U16" s="122"/>
      <c r="V16" s="122"/>
      <c r="W16" s="747"/>
      <c r="X16" s="747"/>
      <c r="Y16" s="747"/>
      <c r="Z16" s="747"/>
      <c r="AA16" s="747"/>
      <c r="AB16" s="747"/>
      <c r="AC16" s="747"/>
      <c r="AD16" s="747"/>
      <c r="AE16" s="747"/>
      <c r="AF16" s="747"/>
      <c r="AG16" s="747"/>
      <c r="AH16" s="747"/>
      <c r="AI16" s="747"/>
      <c r="AJ16" s="747"/>
      <c r="AK16" s="747"/>
      <c r="AL16" s="747"/>
      <c r="AM16" s="748"/>
    </row>
    <row r="17" spans="1:46" ht="14">
      <c r="A17" s="122"/>
      <c r="B17" s="128"/>
      <c r="C17" s="122"/>
      <c r="D17" s="122"/>
      <c r="E17" s="122"/>
      <c r="F17" s="122"/>
      <c r="G17" s="122"/>
      <c r="H17" s="122"/>
      <c r="I17" s="122"/>
      <c r="J17" s="745" t="s">
        <v>208</v>
      </c>
      <c r="K17" s="745"/>
      <c r="L17" s="745"/>
      <c r="M17" s="745"/>
      <c r="N17" s="745"/>
      <c r="O17" s="745"/>
      <c r="P17" s="745"/>
      <c r="Q17" s="745"/>
      <c r="R17" s="745"/>
      <c r="S17" s="745"/>
      <c r="T17" s="745"/>
      <c r="U17" s="745"/>
      <c r="V17" s="122"/>
      <c r="W17" s="761">
        <f>宿泊者名簿!D25</f>
        <v>0</v>
      </c>
      <c r="X17" s="761"/>
      <c r="Y17" s="761"/>
      <c r="Z17" s="761"/>
      <c r="AA17" s="761"/>
      <c r="AB17" s="761"/>
      <c r="AC17" s="761"/>
      <c r="AD17" s="761"/>
      <c r="AE17" s="761"/>
      <c r="AF17" s="761"/>
      <c r="AG17" s="761"/>
      <c r="AH17" s="761"/>
      <c r="AI17" s="761"/>
      <c r="AJ17" s="761"/>
      <c r="AK17" s="761"/>
      <c r="AL17" s="761"/>
      <c r="AM17" s="762"/>
    </row>
    <row r="18" spans="1:46" ht="6" customHeight="1">
      <c r="A18" s="122"/>
      <c r="B18" s="128"/>
      <c r="C18" s="122"/>
      <c r="D18" s="122"/>
      <c r="E18" s="122"/>
      <c r="F18" s="122"/>
      <c r="G18" s="122"/>
      <c r="H18" s="122"/>
      <c r="I18" s="122"/>
      <c r="J18" s="122"/>
      <c r="K18" s="122"/>
      <c r="L18" s="122"/>
      <c r="M18" s="122"/>
      <c r="N18" s="122"/>
      <c r="O18" s="122"/>
      <c r="P18" s="122"/>
      <c r="Q18" s="122"/>
      <c r="R18" s="122"/>
      <c r="S18" s="122"/>
      <c r="T18" s="122"/>
      <c r="U18" s="122"/>
      <c r="V18" s="122"/>
      <c r="W18" s="132"/>
      <c r="X18" s="132"/>
      <c r="Y18" s="132"/>
      <c r="Z18" s="132"/>
      <c r="AA18" s="132"/>
      <c r="AB18" s="132"/>
      <c r="AC18" s="132"/>
      <c r="AD18" s="132"/>
      <c r="AE18" s="132"/>
      <c r="AF18" s="132"/>
      <c r="AG18" s="132"/>
      <c r="AH18" s="132"/>
      <c r="AI18" s="132"/>
      <c r="AJ18" s="132"/>
      <c r="AK18" s="132"/>
      <c r="AL18" s="132"/>
      <c r="AM18" s="133"/>
    </row>
    <row r="19" spans="1:46" ht="14">
      <c r="A19" s="122"/>
      <c r="B19" s="128"/>
      <c r="C19" s="122"/>
      <c r="D19" s="122"/>
      <c r="E19" s="122"/>
      <c r="F19" s="122"/>
      <c r="G19" s="122"/>
      <c r="H19" s="122"/>
      <c r="I19" s="122"/>
      <c r="J19" s="122"/>
      <c r="K19" s="122"/>
      <c r="L19" s="122"/>
      <c r="M19" s="122"/>
      <c r="N19" s="122"/>
      <c r="O19" s="122"/>
      <c r="P19" s="122"/>
      <c r="Q19" s="745" t="s">
        <v>209</v>
      </c>
      <c r="R19" s="745"/>
      <c r="S19" s="745"/>
      <c r="T19" s="745"/>
      <c r="U19" s="745"/>
      <c r="V19" s="122"/>
      <c r="W19" s="749" t="str">
        <f>宿泊者名簿!I25</f>
        <v>0</v>
      </c>
      <c r="X19" s="749"/>
      <c r="Y19" s="749"/>
      <c r="Z19" s="749"/>
      <c r="AA19" s="749"/>
      <c r="AB19" s="749"/>
      <c r="AC19" s="749"/>
      <c r="AD19" s="749"/>
      <c r="AE19" s="749"/>
      <c r="AF19" s="749"/>
      <c r="AG19" s="749"/>
      <c r="AH19" s="749"/>
      <c r="AI19" s="749"/>
      <c r="AJ19" s="749"/>
      <c r="AK19" s="749"/>
      <c r="AL19" s="749"/>
      <c r="AM19" s="750"/>
    </row>
    <row r="20" spans="1:46" ht="6" customHeight="1">
      <c r="A20" s="122"/>
      <c r="B20" s="128"/>
      <c r="C20" s="122"/>
      <c r="D20" s="122"/>
      <c r="E20" s="122"/>
      <c r="F20" s="122"/>
      <c r="G20" s="122"/>
      <c r="H20" s="122"/>
      <c r="I20" s="122"/>
      <c r="J20" s="122"/>
      <c r="K20" s="122"/>
      <c r="L20" s="122"/>
      <c r="M20" s="122"/>
      <c r="N20" s="122"/>
      <c r="O20" s="122"/>
      <c r="P20" s="122"/>
      <c r="Q20" s="130"/>
      <c r="R20" s="130"/>
      <c r="S20" s="130"/>
      <c r="T20" s="130"/>
      <c r="U20" s="130"/>
      <c r="V20" s="122"/>
      <c r="W20" s="213"/>
      <c r="X20" s="213"/>
      <c r="Y20" s="213"/>
      <c r="Z20" s="213"/>
      <c r="AA20" s="213"/>
      <c r="AB20" s="213"/>
      <c r="AC20" s="213"/>
      <c r="AD20" s="213"/>
      <c r="AE20" s="213"/>
      <c r="AF20" s="213"/>
      <c r="AG20" s="213"/>
      <c r="AH20" s="213"/>
      <c r="AI20" s="213"/>
      <c r="AJ20" s="213"/>
      <c r="AK20" s="213"/>
      <c r="AL20" s="213"/>
      <c r="AM20" s="214"/>
    </row>
    <row r="21" spans="1:46" ht="14">
      <c r="A21" s="122"/>
      <c r="B21" s="128"/>
      <c r="C21" s="122"/>
      <c r="D21" s="122"/>
      <c r="E21" s="122"/>
      <c r="F21" s="122"/>
      <c r="G21" s="122"/>
      <c r="H21" s="122"/>
      <c r="I21" s="122"/>
      <c r="J21" s="122"/>
      <c r="K21" s="122"/>
      <c r="L21" s="122"/>
      <c r="M21" s="122"/>
      <c r="N21" s="122"/>
      <c r="O21" s="122"/>
      <c r="P21" s="122"/>
      <c r="Q21" s="745"/>
      <c r="R21" s="745"/>
      <c r="S21" s="745"/>
      <c r="T21" s="745"/>
      <c r="U21" s="745"/>
      <c r="V21" s="122"/>
      <c r="W21" s="749"/>
      <c r="X21" s="749"/>
      <c r="Y21" s="749"/>
      <c r="Z21" s="749"/>
      <c r="AA21" s="749"/>
      <c r="AB21" s="749"/>
      <c r="AC21" s="749"/>
      <c r="AD21" s="749"/>
      <c r="AE21" s="749"/>
      <c r="AF21" s="749"/>
      <c r="AG21" s="749"/>
      <c r="AH21" s="749"/>
      <c r="AI21" s="749"/>
      <c r="AJ21" s="749"/>
      <c r="AK21" s="749"/>
      <c r="AL21" s="749"/>
      <c r="AM21" s="750"/>
    </row>
    <row r="22" spans="1:46" ht="6" customHeight="1">
      <c r="A22" s="122"/>
      <c r="B22" s="128"/>
      <c r="C22" s="122"/>
      <c r="D22" s="122"/>
      <c r="E22" s="122"/>
      <c r="F22" s="122"/>
      <c r="G22" s="122"/>
      <c r="H22" s="122"/>
      <c r="I22" s="122"/>
      <c r="J22" s="122"/>
      <c r="K22" s="122"/>
      <c r="L22" s="122"/>
      <c r="M22" s="122"/>
      <c r="N22" s="122"/>
      <c r="O22" s="122"/>
      <c r="P22" s="122"/>
      <c r="Q22" s="130"/>
      <c r="R22" s="130"/>
      <c r="S22" s="130"/>
      <c r="T22" s="130"/>
      <c r="U22" s="130"/>
      <c r="V22" s="122"/>
      <c r="W22" s="225"/>
      <c r="X22" s="225"/>
      <c r="Y22" s="225"/>
      <c r="Z22" s="225"/>
      <c r="AA22" s="225"/>
      <c r="AB22" s="225"/>
      <c r="AC22" s="225"/>
      <c r="AD22" s="225"/>
      <c r="AE22" s="225"/>
      <c r="AF22" s="225"/>
      <c r="AG22" s="225"/>
      <c r="AH22" s="225"/>
      <c r="AI22" s="225"/>
      <c r="AJ22" s="225"/>
      <c r="AK22" s="225"/>
      <c r="AL22" s="225"/>
      <c r="AM22" s="129"/>
    </row>
    <row r="23" spans="1:46" ht="14">
      <c r="A23" s="122"/>
      <c r="B23" s="128"/>
      <c r="C23" s="736" t="s">
        <v>210</v>
      </c>
      <c r="D23" s="736"/>
      <c r="E23" s="736"/>
      <c r="F23" s="736"/>
      <c r="G23" s="736"/>
      <c r="H23" s="736"/>
      <c r="I23" s="736"/>
      <c r="J23" s="736"/>
      <c r="K23" s="736"/>
      <c r="L23" s="736"/>
      <c r="M23" s="736"/>
      <c r="N23" s="736"/>
      <c r="O23" s="736"/>
      <c r="P23" s="736"/>
      <c r="Q23" s="736"/>
      <c r="R23" s="736"/>
      <c r="S23" s="736"/>
      <c r="T23" s="736"/>
      <c r="U23" s="736"/>
      <c r="V23" s="736"/>
      <c r="W23" s="736"/>
      <c r="X23" s="736"/>
      <c r="Y23" s="736"/>
      <c r="Z23" s="736"/>
      <c r="AA23" s="736"/>
      <c r="AB23" s="736"/>
      <c r="AC23" s="736"/>
      <c r="AD23" s="736"/>
      <c r="AE23" s="736"/>
      <c r="AF23" s="736"/>
      <c r="AG23" s="736"/>
      <c r="AH23" s="736"/>
      <c r="AI23" s="736"/>
      <c r="AJ23" s="736"/>
      <c r="AK23" s="736"/>
      <c r="AL23" s="736"/>
      <c r="AM23" s="129"/>
    </row>
    <row r="24" spans="1:46" ht="7.5" customHeight="1">
      <c r="A24" s="122"/>
      <c r="B24" s="128"/>
      <c r="AL24" s="122"/>
      <c r="AM24" s="129"/>
    </row>
    <row r="25" spans="1:46" ht="14">
      <c r="A25" s="122"/>
      <c r="B25" s="128"/>
      <c r="C25" s="740" t="s">
        <v>211</v>
      </c>
      <c r="D25" s="740"/>
      <c r="E25" s="740"/>
      <c r="F25" s="740"/>
      <c r="G25" s="740"/>
      <c r="H25" s="740"/>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122"/>
      <c r="AM25" s="129"/>
    </row>
    <row r="26" spans="1:46" ht="7.5" customHeight="1">
      <c r="A26" s="122"/>
      <c r="B26" s="128"/>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9"/>
    </row>
    <row r="27" spans="1:46" ht="12" customHeight="1">
      <c r="A27" s="122"/>
      <c r="B27" s="751" t="s">
        <v>212</v>
      </c>
      <c r="C27" s="752"/>
      <c r="D27" s="752"/>
      <c r="E27" s="752"/>
      <c r="F27" s="752"/>
      <c r="G27" s="752"/>
      <c r="H27" s="752"/>
      <c r="I27" s="752"/>
      <c r="J27" s="755">
        <f>宿泊者名簿!D29</f>
        <v>0</v>
      </c>
      <c r="K27" s="756"/>
      <c r="L27" s="756"/>
      <c r="M27" s="756"/>
      <c r="N27" s="756"/>
      <c r="O27" s="756"/>
      <c r="P27" s="756"/>
      <c r="Q27" s="756"/>
      <c r="R27" s="756"/>
      <c r="S27" s="756"/>
      <c r="T27" s="756"/>
      <c r="U27" s="756"/>
      <c r="V27" s="756"/>
      <c r="W27" s="756"/>
      <c r="X27" s="756"/>
      <c r="Y27" s="756"/>
      <c r="Z27" s="756"/>
      <c r="AA27" s="756"/>
      <c r="AB27" s="756"/>
      <c r="AC27" s="756"/>
      <c r="AD27" s="756"/>
      <c r="AE27" s="756"/>
      <c r="AF27" s="756"/>
      <c r="AG27" s="756"/>
      <c r="AH27" s="756"/>
      <c r="AI27" s="756"/>
      <c r="AJ27" s="756"/>
      <c r="AK27" s="756"/>
      <c r="AL27" s="756"/>
      <c r="AM27" s="757"/>
    </row>
    <row r="28" spans="1:46" ht="12" customHeight="1">
      <c r="A28" s="122"/>
      <c r="B28" s="753"/>
      <c r="C28" s="754"/>
      <c r="D28" s="754"/>
      <c r="E28" s="754"/>
      <c r="F28" s="754"/>
      <c r="G28" s="754"/>
      <c r="H28" s="754"/>
      <c r="I28" s="754"/>
      <c r="J28" s="758"/>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60"/>
    </row>
    <row r="29" spans="1:46" ht="12" customHeight="1">
      <c r="A29" s="122"/>
      <c r="B29" s="751" t="s">
        <v>213</v>
      </c>
      <c r="C29" s="752"/>
      <c r="D29" s="752"/>
      <c r="E29" s="752"/>
      <c r="F29" s="752"/>
      <c r="G29" s="752"/>
      <c r="H29" s="752"/>
      <c r="I29" s="752"/>
      <c r="J29" s="148"/>
      <c r="K29" s="737" t="s">
        <v>214</v>
      </c>
      <c r="L29" s="737"/>
      <c r="M29" s="737"/>
      <c r="N29" s="739">
        <f>宿泊者名簿!M23</f>
        <v>0</v>
      </c>
      <c r="O29" s="739"/>
      <c r="P29" s="764" t="s">
        <v>215</v>
      </c>
      <c r="Q29" s="764"/>
      <c r="R29" s="764">
        <f>宿泊者名簿!P23</f>
        <v>0</v>
      </c>
      <c r="S29" s="764"/>
      <c r="T29" s="764" t="s">
        <v>216</v>
      </c>
      <c r="U29" s="764"/>
      <c r="V29" s="739">
        <f>宿泊者名簿!R23</f>
        <v>0</v>
      </c>
      <c r="W29" s="739"/>
      <c r="X29" s="764" t="s">
        <v>217</v>
      </c>
      <c r="Y29" s="764"/>
      <c r="Z29" s="756" t="s">
        <v>218</v>
      </c>
      <c r="AA29" s="793" t="str">
        <f>AT30</f>
        <v>木</v>
      </c>
      <c r="AB29" s="794" t="s">
        <v>219</v>
      </c>
      <c r="AC29" s="215"/>
      <c r="AD29" s="739"/>
      <c r="AE29" s="739"/>
      <c r="AF29" s="763">
        <f>活動申込!C4</f>
        <v>0</v>
      </c>
      <c r="AG29" s="764"/>
      <c r="AH29" s="764"/>
      <c r="AI29" s="764"/>
      <c r="AJ29" s="215"/>
      <c r="AK29" s="766" t="s">
        <v>220</v>
      </c>
      <c r="AL29" s="766"/>
      <c r="AM29" s="767"/>
      <c r="AS29" s="134"/>
    </row>
    <row r="30" spans="1:46" ht="12" customHeight="1">
      <c r="A30" s="122"/>
      <c r="B30" s="786"/>
      <c r="C30" s="787"/>
      <c r="D30" s="787"/>
      <c r="E30" s="787"/>
      <c r="F30" s="787"/>
      <c r="G30" s="787"/>
      <c r="H30" s="787"/>
      <c r="I30" s="787"/>
      <c r="J30" s="149"/>
      <c r="K30" s="738"/>
      <c r="L30" s="738"/>
      <c r="M30" s="738"/>
      <c r="N30" s="740"/>
      <c r="O30" s="740"/>
      <c r="P30" s="765"/>
      <c r="Q30" s="765"/>
      <c r="R30" s="765"/>
      <c r="S30" s="765"/>
      <c r="T30" s="765"/>
      <c r="U30" s="765"/>
      <c r="V30" s="740"/>
      <c r="W30" s="740"/>
      <c r="X30" s="765"/>
      <c r="Y30" s="765"/>
      <c r="Z30" s="771"/>
      <c r="AA30" s="740"/>
      <c r="AB30" s="783"/>
      <c r="AC30" s="226"/>
      <c r="AD30" s="740"/>
      <c r="AE30" s="740"/>
      <c r="AF30" s="765"/>
      <c r="AG30" s="765"/>
      <c r="AH30" s="765"/>
      <c r="AI30" s="765"/>
      <c r="AJ30" s="226"/>
      <c r="AK30" s="768"/>
      <c r="AL30" s="768"/>
      <c r="AM30" s="769"/>
      <c r="AS30" s="134">
        <f>DATE(N29+118,R29,V29)</f>
        <v>43069</v>
      </c>
      <c r="AT30" s="136" t="str">
        <f>TEXT(AS30,"aaa")</f>
        <v>木</v>
      </c>
    </row>
    <row r="31" spans="1:46" ht="12" customHeight="1">
      <c r="A31" s="122"/>
      <c r="B31" s="786"/>
      <c r="C31" s="787"/>
      <c r="D31" s="787"/>
      <c r="E31" s="787"/>
      <c r="F31" s="787"/>
      <c r="G31" s="787"/>
      <c r="H31" s="787"/>
      <c r="I31" s="787"/>
      <c r="J31" s="149"/>
      <c r="K31" s="738" t="s">
        <v>214</v>
      </c>
      <c r="L31" s="738"/>
      <c r="M31" s="738"/>
      <c r="N31" s="740">
        <f>宿泊者名簿!M23</f>
        <v>0</v>
      </c>
      <c r="O31" s="740"/>
      <c r="P31" s="765" t="s">
        <v>215</v>
      </c>
      <c r="Q31" s="765"/>
      <c r="R31" s="765">
        <f>宿泊者名簿!P23</f>
        <v>0</v>
      </c>
      <c r="S31" s="765"/>
      <c r="T31" s="765" t="s">
        <v>216</v>
      </c>
      <c r="U31" s="765"/>
      <c r="V31" s="740">
        <f>宿泊者名簿!M26+V29</f>
        <v>0</v>
      </c>
      <c r="W31" s="740"/>
      <c r="X31" s="765" t="s">
        <v>217</v>
      </c>
      <c r="Y31" s="765"/>
      <c r="Z31" s="771" t="s">
        <v>218</v>
      </c>
      <c r="AA31" s="782" t="str">
        <f>AT32</f>
        <v>木</v>
      </c>
      <c r="AB31" s="783" t="s">
        <v>219</v>
      </c>
      <c r="AC31" s="226"/>
      <c r="AD31" s="740"/>
      <c r="AE31" s="740"/>
      <c r="AF31" s="785">
        <f>活動申込!R4</f>
        <v>0</v>
      </c>
      <c r="AG31" s="765"/>
      <c r="AH31" s="765"/>
      <c r="AI31" s="765"/>
      <c r="AJ31" s="226"/>
      <c r="AK31" s="768" t="s">
        <v>221</v>
      </c>
      <c r="AL31" s="768"/>
      <c r="AM31" s="769"/>
    </row>
    <row r="32" spans="1:46" ht="12" customHeight="1">
      <c r="A32" s="122"/>
      <c r="B32" s="753"/>
      <c r="C32" s="754"/>
      <c r="D32" s="754"/>
      <c r="E32" s="754"/>
      <c r="F32" s="754"/>
      <c r="G32" s="754"/>
      <c r="H32" s="754"/>
      <c r="I32" s="754"/>
      <c r="J32" s="150"/>
      <c r="K32" s="792"/>
      <c r="L32" s="792"/>
      <c r="M32" s="792"/>
      <c r="N32" s="741"/>
      <c r="O32" s="741"/>
      <c r="P32" s="770"/>
      <c r="Q32" s="770"/>
      <c r="R32" s="770"/>
      <c r="S32" s="770"/>
      <c r="T32" s="770"/>
      <c r="U32" s="770"/>
      <c r="V32" s="741"/>
      <c r="W32" s="741"/>
      <c r="X32" s="770"/>
      <c r="Y32" s="770"/>
      <c r="Z32" s="759"/>
      <c r="AA32" s="740"/>
      <c r="AB32" s="784"/>
      <c r="AC32" s="216"/>
      <c r="AD32" s="741"/>
      <c r="AE32" s="741"/>
      <c r="AF32" s="770"/>
      <c r="AG32" s="770"/>
      <c r="AH32" s="770"/>
      <c r="AI32" s="770"/>
      <c r="AJ32" s="216"/>
      <c r="AK32" s="772"/>
      <c r="AL32" s="772"/>
      <c r="AM32" s="773"/>
      <c r="AS32" s="134">
        <f>DATE(N31+118,R31,V31)</f>
        <v>43069</v>
      </c>
      <c r="AT32" s="136" t="str">
        <f>TEXT(AS32,"aaa")</f>
        <v>木</v>
      </c>
    </row>
    <row r="33" spans="1:46" ht="12" customHeight="1">
      <c r="A33" s="122"/>
      <c r="B33" s="774" t="s">
        <v>222</v>
      </c>
      <c r="C33" s="739"/>
      <c r="D33" s="739"/>
      <c r="E33" s="739"/>
      <c r="F33" s="739"/>
      <c r="G33" s="739"/>
      <c r="H33" s="739"/>
      <c r="I33" s="775"/>
      <c r="J33" s="778" t="s">
        <v>223</v>
      </c>
      <c r="K33" s="779"/>
      <c r="L33" s="739">
        <f>宿泊者名簿!E31</f>
        <v>0</v>
      </c>
      <c r="M33" s="739"/>
      <c r="N33" s="739"/>
      <c r="O33" s="764" t="s">
        <v>224</v>
      </c>
      <c r="P33" s="764"/>
      <c r="Q33" s="764" t="s">
        <v>225</v>
      </c>
      <c r="R33" s="764"/>
      <c r="S33" s="739" t="s">
        <v>226</v>
      </c>
      <c r="T33" s="739"/>
      <c r="U33" s="739">
        <f>宿泊者名簿!E32</f>
        <v>0</v>
      </c>
      <c r="V33" s="739"/>
      <c r="W33" s="739"/>
      <c r="X33" s="764" t="s">
        <v>224</v>
      </c>
      <c r="Y33" s="764"/>
      <c r="Z33" s="764" t="s">
        <v>225</v>
      </c>
      <c r="AA33" s="764"/>
      <c r="AB33" s="764" t="s">
        <v>227</v>
      </c>
      <c r="AC33" s="764"/>
      <c r="AD33" s="739">
        <f>L33+U33</f>
        <v>0</v>
      </c>
      <c r="AE33" s="739"/>
      <c r="AF33" s="739"/>
      <c r="AG33" s="764" t="s">
        <v>224</v>
      </c>
      <c r="AH33" s="764"/>
      <c r="AI33" s="788"/>
      <c r="AJ33" s="788"/>
      <c r="AK33" s="788"/>
      <c r="AL33" s="788"/>
      <c r="AM33" s="789"/>
    </row>
    <row r="34" spans="1:46" ht="12" customHeight="1">
      <c r="A34" s="122"/>
      <c r="B34" s="776"/>
      <c r="C34" s="740"/>
      <c r="D34" s="740"/>
      <c r="E34" s="740"/>
      <c r="F34" s="740"/>
      <c r="G34" s="740"/>
      <c r="H34" s="740"/>
      <c r="I34" s="777"/>
      <c r="J34" s="780"/>
      <c r="K34" s="781"/>
      <c r="L34" s="740"/>
      <c r="M34" s="740"/>
      <c r="N34" s="740"/>
      <c r="O34" s="765"/>
      <c r="P34" s="765"/>
      <c r="Q34" s="765"/>
      <c r="R34" s="765"/>
      <c r="S34" s="740"/>
      <c r="T34" s="740"/>
      <c r="U34" s="740"/>
      <c r="V34" s="740"/>
      <c r="W34" s="740"/>
      <c r="X34" s="765"/>
      <c r="Y34" s="765"/>
      <c r="Z34" s="765"/>
      <c r="AA34" s="765"/>
      <c r="AB34" s="765"/>
      <c r="AC34" s="765"/>
      <c r="AD34" s="740"/>
      <c r="AE34" s="740"/>
      <c r="AF34" s="740"/>
      <c r="AG34" s="765"/>
      <c r="AH34" s="765"/>
      <c r="AI34" s="790"/>
      <c r="AJ34" s="790"/>
      <c r="AK34" s="790"/>
      <c r="AL34" s="790"/>
      <c r="AM34" s="791"/>
    </row>
    <row r="35" spans="1:46" ht="12" customHeight="1">
      <c r="A35" s="122"/>
      <c r="B35" s="795" t="s">
        <v>228</v>
      </c>
      <c r="C35" s="752"/>
      <c r="D35" s="752"/>
      <c r="E35" s="752"/>
      <c r="F35" s="752"/>
      <c r="G35" s="752"/>
      <c r="H35" s="752"/>
      <c r="I35" s="752"/>
      <c r="J35" s="835" t="s">
        <v>268</v>
      </c>
      <c r="K35" s="836"/>
      <c r="L35" s="837"/>
      <c r="M35" s="838">
        <f>宿泊者名簿!D26</f>
        <v>0</v>
      </c>
      <c r="N35" s="839"/>
      <c r="O35" s="839"/>
      <c r="P35" s="839"/>
      <c r="Q35" s="839"/>
      <c r="R35" s="839"/>
      <c r="S35" s="839"/>
      <c r="T35" s="839"/>
      <c r="U35" s="839"/>
      <c r="V35" s="839"/>
      <c r="W35" s="839"/>
      <c r="X35" s="840"/>
      <c r="Y35" s="217"/>
      <c r="Z35" s="775" t="s">
        <v>230</v>
      </c>
      <c r="AA35" s="752"/>
      <c r="AB35" s="752"/>
      <c r="AC35" s="796"/>
      <c r="AD35" s="737" t="str">
        <f>宿泊者名簿!I25</f>
        <v>0</v>
      </c>
      <c r="AE35" s="737"/>
      <c r="AF35" s="737"/>
      <c r="AG35" s="737"/>
      <c r="AH35" s="737"/>
      <c r="AI35" s="737"/>
      <c r="AJ35" s="737"/>
      <c r="AK35" s="737"/>
      <c r="AL35" s="737"/>
      <c r="AM35" s="800"/>
    </row>
    <row r="36" spans="1:46" ht="12" customHeight="1">
      <c r="A36" s="122"/>
      <c r="B36" s="786"/>
      <c r="C36" s="787"/>
      <c r="D36" s="787"/>
      <c r="E36" s="787"/>
      <c r="F36" s="787"/>
      <c r="G36" s="787"/>
      <c r="H36" s="787"/>
      <c r="I36" s="787"/>
      <c r="J36" s="841" t="s">
        <v>269</v>
      </c>
      <c r="K36" s="738"/>
      <c r="L36" s="842"/>
      <c r="M36" s="841">
        <f>宿泊者名簿!D27</f>
        <v>0</v>
      </c>
      <c r="N36" s="738"/>
      <c r="O36" s="738"/>
      <c r="P36" s="738"/>
      <c r="Q36" s="738"/>
      <c r="R36" s="738"/>
      <c r="S36" s="738"/>
      <c r="T36" s="738"/>
      <c r="U36" s="738"/>
      <c r="V36" s="738"/>
      <c r="W36" s="738"/>
      <c r="X36" s="842"/>
      <c r="Y36" s="218"/>
      <c r="Z36" s="777"/>
      <c r="AA36" s="787"/>
      <c r="AB36" s="787"/>
      <c r="AC36" s="797"/>
      <c r="AD36" s="738"/>
      <c r="AE36" s="738"/>
      <c r="AF36" s="738"/>
      <c r="AG36" s="738"/>
      <c r="AH36" s="738"/>
      <c r="AI36" s="738"/>
      <c r="AJ36" s="738"/>
      <c r="AK36" s="738"/>
      <c r="AL36" s="738"/>
      <c r="AM36" s="801"/>
      <c r="AS36" s="134"/>
      <c r="AT36" s="137"/>
    </row>
    <row r="37" spans="1:46" ht="12" customHeight="1" thickBot="1">
      <c r="A37" s="122"/>
      <c r="B37" s="753"/>
      <c r="C37" s="754"/>
      <c r="D37" s="754"/>
      <c r="E37" s="754"/>
      <c r="F37" s="754"/>
      <c r="G37" s="754"/>
      <c r="H37" s="754"/>
      <c r="I37" s="754"/>
      <c r="J37" s="843"/>
      <c r="K37" s="792"/>
      <c r="L37" s="844"/>
      <c r="M37" s="843"/>
      <c r="N37" s="792"/>
      <c r="O37" s="792"/>
      <c r="P37" s="792"/>
      <c r="Q37" s="792"/>
      <c r="R37" s="792"/>
      <c r="S37" s="792"/>
      <c r="T37" s="792"/>
      <c r="U37" s="792"/>
      <c r="V37" s="792"/>
      <c r="W37" s="792"/>
      <c r="X37" s="844"/>
      <c r="Y37" s="219"/>
      <c r="Z37" s="798"/>
      <c r="AA37" s="754"/>
      <c r="AB37" s="754"/>
      <c r="AC37" s="799"/>
      <c r="AD37" s="738"/>
      <c r="AE37" s="738"/>
      <c r="AF37" s="738"/>
      <c r="AG37" s="738"/>
      <c r="AH37" s="738"/>
      <c r="AI37" s="738"/>
      <c r="AJ37" s="738"/>
      <c r="AK37" s="738"/>
      <c r="AL37" s="738"/>
      <c r="AM37" s="801"/>
    </row>
    <row r="38" spans="1:46" ht="10" customHeight="1">
      <c r="A38" s="122"/>
      <c r="B38" s="802" t="s">
        <v>271</v>
      </c>
      <c r="C38" s="803"/>
      <c r="D38" s="803"/>
      <c r="E38" s="803"/>
      <c r="F38" s="808" t="s">
        <v>232</v>
      </c>
      <c r="G38" s="809"/>
      <c r="H38" s="809"/>
      <c r="I38" s="810"/>
      <c r="J38" s="817" t="s">
        <v>233</v>
      </c>
      <c r="K38" s="817"/>
      <c r="L38" s="817"/>
      <c r="M38" s="817"/>
      <c r="N38" s="817"/>
      <c r="O38" s="818" t="s">
        <v>234</v>
      </c>
      <c r="P38" s="819"/>
      <c r="Q38" s="819"/>
      <c r="R38" s="819"/>
      <c r="S38" s="819"/>
      <c r="T38" s="819"/>
      <c r="U38" s="819"/>
      <c r="V38" s="819"/>
      <c r="W38" s="819"/>
      <c r="X38" s="819"/>
      <c r="Y38" s="819"/>
      <c r="Z38" s="819"/>
      <c r="AA38" s="819"/>
      <c r="AB38" s="819"/>
      <c r="AC38" s="819"/>
      <c r="AD38" s="819"/>
      <c r="AE38" s="819"/>
      <c r="AF38" s="819"/>
      <c r="AG38" s="819"/>
      <c r="AH38" s="820"/>
      <c r="AI38" s="824" t="s">
        <v>235</v>
      </c>
      <c r="AJ38" s="825"/>
      <c r="AK38" s="825"/>
      <c r="AL38" s="825"/>
      <c r="AM38" s="826"/>
    </row>
    <row r="39" spans="1:46" ht="10" customHeight="1">
      <c r="A39" s="122"/>
      <c r="B39" s="804"/>
      <c r="C39" s="805"/>
      <c r="D39" s="805"/>
      <c r="E39" s="805"/>
      <c r="F39" s="811"/>
      <c r="G39" s="812"/>
      <c r="H39" s="812"/>
      <c r="I39" s="813"/>
      <c r="J39" s="817"/>
      <c r="K39" s="817"/>
      <c r="L39" s="817"/>
      <c r="M39" s="817"/>
      <c r="N39" s="817"/>
      <c r="O39" s="821"/>
      <c r="P39" s="822"/>
      <c r="Q39" s="822"/>
      <c r="R39" s="822"/>
      <c r="S39" s="822"/>
      <c r="T39" s="822"/>
      <c r="U39" s="822"/>
      <c r="V39" s="822"/>
      <c r="W39" s="822"/>
      <c r="X39" s="822"/>
      <c r="Y39" s="822"/>
      <c r="Z39" s="822"/>
      <c r="AA39" s="822"/>
      <c r="AB39" s="822"/>
      <c r="AC39" s="822"/>
      <c r="AD39" s="822"/>
      <c r="AE39" s="822"/>
      <c r="AF39" s="822"/>
      <c r="AG39" s="822"/>
      <c r="AH39" s="823"/>
      <c r="AI39" s="804"/>
      <c r="AJ39" s="805"/>
      <c r="AK39" s="805"/>
      <c r="AL39" s="805"/>
      <c r="AM39" s="827"/>
    </row>
    <row r="40" spans="1:46" ht="10" customHeight="1">
      <c r="A40" s="122"/>
      <c r="B40" s="804"/>
      <c r="C40" s="805"/>
      <c r="D40" s="805"/>
      <c r="E40" s="805"/>
      <c r="F40" s="811"/>
      <c r="G40" s="812"/>
      <c r="H40" s="812"/>
      <c r="I40" s="813"/>
      <c r="J40" s="817"/>
      <c r="K40" s="817"/>
      <c r="L40" s="817"/>
      <c r="M40" s="817"/>
      <c r="N40" s="817"/>
      <c r="O40" s="829" t="s">
        <v>236</v>
      </c>
      <c r="P40" s="788"/>
      <c r="Q40" s="788"/>
      <c r="R40" s="788"/>
      <c r="S40" s="830"/>
      <c r="T40" s="788" t="s">
        <v>237</v>
      </c>
      <c r="U40" s="788"/>
      <c r="V40" s="788"/>
      <c r="W40" s="788"/>
      <c r="X40" s="788"/>
      <c r="Y40" s="829" t="s">
        <v>238</v>
      </c>
      <c r="Z40" s="788"/>
      <c r="AA40" s="788"/>
      <c r="AB40" s="788"/>
      <c r="AC40" s="830"/>
      <c r="AD40" s="788" t="s">
        <v>239</v>
      </c>
      <c r="AE40" s="788"/>
      <c r="AF40" s="788"/>
      <c r="AG40" s="788"/>
      <c r="AH40" s="789"/>
      <c r="AI40" s="804"/>
      <c r="AJ40" s="805"/>
      <c r="AK40" s="805"/>
      <c r="AL40" s="805"/>
      <c r="AM40" s="827"/>
    </row>
    <row r="41" spans="1:46" ht="10" customHeight="1">
      <c r="A41" s="122"/>
      <c r="B41" s="806"/>
      <c r="C41" s="807"/>
      <c r="D41" s="807"/>
      <c r="E41" s="807"/>
      <c r="F41" s="814"/>
      <c r="G41" s="815"/>
      <c r="H41" s="815"/>
      <c r="I41" s="816"/>
      <c r="J41" s="817"/>
      <c r="K41" s="817"/>
      <c r="L41" s="817"/>
      <c r="M41" s="817"/>
      <c r="N41" s="817"/>
      <c r="O41" s="831"/>
      <c r="P41" s="832"/>
      <c r="Q41" s="832"/>
      <c r="R41" s="832"/>
      <c r="S41" s="833"/>
      <c r="T41" s="832"/>
      <c r="U41" s="832"/>
      <c r="V41" s="832"/>
      <c r="W41" s="832"/>
      <c r="X41" s="832"/>
      <c r="Y41" s="831"/>
      <c r="Z41" s="832"/>
      <c r="AA41" s="832"/>
      <c r="AB41" s="832"/>
      <c r="AC41" s="833"/>
      <c r="AD41" s="832"/>
      <c r="AE41" s="832"/>
      <c r="AF41" s="832"/>
      <c r="AG41" s="832"/>
      <c r="AH41" s="834"/>
      <c r="AI41" s="806"/>
      <c r="AJ41" s="807"/>
      <c r="AK41" s="807"/>
      <c r="AL41" s="807"/>
      <c r="AM41" s="828"/>
      <c r="AS41" s="134"/>
    </row>
    <row r="42" spans="1:46" ht="14.25" customHeight="1">
      <c r="A42" s="122"/>
      <c r="B42" s="845" t="s">
        <v>251</v>
      </c>
      <c r="C42" s="809"/>
      <c r="D42" s="809"/>
      <c r="E42" s="810"/>
      <c r="F42" s="159"/>
      <c r="G42" s="160"/>
      <c r="H42" s="160"/>
      <c r="I42" s="161"/>
      <c r="J42" s="159" t="s">
        <v>223</v>
      </c>
      <c r="K42" s="849">
        <f>宿泊者名簿!J2+宿泊者名簿!J4+宿泊者名簿!J6+宿泊者名簿!J8+宿泊者名簿!J10+宿泊者名簿!J12+宿泊者名簿!J14</f>
        <v>0</v>
      </c>
      <c r="L42" s="849"/>
      <c r="M42" s="849"/>
      <c r="N42" s="139" t="s">
        <v>224</v>
      </c>
      <c r="O42" s="851">
        <f>宿泊者名簿!C3+宿泊者名簿!C4</f>
        <v>0</v>
      </c>
      <c r="P42" s="852"/>
      <c r="Q42" s="852"/>
      <c r="R42" s="852"/>
      <c r="S42" s="853"/>
      <c r="T42" s="852">
        <f>宿泊者名簿!C5</f>
        <v>0</v>
      </c>
      <c r="U42" s="852"/>
      <c r="V42" s="852"/>
      <c r="W42" s="852"/>
      <c r="X42" s="852"/>
      <c r="Y42" s="851">
        <f>宿泊者名簿!C6+宿泊者名簿!C7+宿泊者名簿!C8</f>
        <v>0</v>
      </c>
      <c r="Z42" s="852"/>
      <c r="AA42" s="852"/>
      <c r="AB42" s="852"/>
      <c r="AC42" s="853"/>
      <c r="AD42" s="852">
        <f>宿泊者名簿!C2</f>
        <v>0</v>
      </c>
      <c r="AE42" s="852"/>
      <c r="AF42" s="852"/>
      <c r="AG42" s="852"/>
      <c r="AH42" s="860"/>
      <c r="AI42" s="739"/>
      <c r="AJ42" s="739"/>
      <c r="AK42" s="739"/>
      <c r="AL42" s="739"/>
      <c r="AM42" s="775"/>
      <c r="AS42" s="140"/>
    </row>
    <row r="43" spans="1:46" ht="14.25" customHeight="1">
      <c r="A43" s="122"/>
      <c r="B43" s="846"/>
      <c r="C43" s="812"/>
      <c r="D43" s="812"/>
      <c r="E43" s="813"/>
      <c r="F43" s="172">
        <f>宿泊者名簿!P23</f>
        <v>0</v>
      </c>
      <c r="G43" s="141" t="s">
        <v>216</v>
      </c>
      <c r="H43" s="165">
        <f>宿泊者名簿!R23</f>
        <v>0</v>
      </c>
      <c r="I43" s="142" t="s">
        <v>217</v>
      </c>
      <c r="J43" s="220" t="s">
        <v>226</v>
      </c>
      <c r="K43" s="863">
        <f>宿泊者名簿!J3+宿泊者名簿!J5+宿泊者名簿!J7+宿泊者名簿!J9+宿泊者名簿!J11+宿泊者名簿!J13+宿泊者名簿!J15</f>
        <v>0</v>
      </c>
      <c r="L43" s="863"/>
      <c r="M43" s="863"/>
      <c r="N43" s="144" t="s">
        <v>224</v>
      </c>
      <c r="O43" s="854"/>
      <c r="P43" s="855"/>
      <c r="Q43" s="855"/>
      <c r="R43" s="855"/>
      <c r="S43" s="856"/>
      <c r="T43" s="855"/>
      <c r="U43" s="855"/>
      <c r="V43" s="855"/>
      <c r="W43" s="855"/>
      <c r="X43" s="855"/>
      <c r="Y43" s="854"/>
      <c r="Z43" s="855"/>
      <c r="AA43" s="855"/>
      <c r="AB43" s="855"/>
      <c r="AC43" s="856"/>
      <c r="AD43" s="855"/>
      <c r="AE43" s="855"/>
      <c r="AF43" s="855"/>
      <c r="AG43" s="855"/>
      <c r="AH43" s="861"/>
      <c r="AI43" s="740"/>
      <c r="AJ43" s="740"/>
      <c r="AK43" s="740"/>
      <c r="AL43" s="740"/>
      <c r="AM43" s="777"/>
      <c r="AS43" s="134"/>
    </row>
    <row r="44" spans="1:46" ht="14.25" customHeight="1">
      <c r="A44" s="122"/>
      <c r="B44" s="847"/>
      <c r="C44" s="815"/>
      <c r="D44" s="815"/>
      <c r="E44" s="816"/>
      <c r="F44" s="162"/>
      <c r="G44" s="163"/>
      <c r="H44" s="163"/>
      <c r="I44" s="164"/>
      <c r="J44" s="162" t="s">
        <v>227</v>
      </c>
      <c r="K44" s="865">
        <f>SUM(K42:M43)</f>
        <v>0</v>
      </c>
      <c r="L44" s="865"/>
      <c r="M44" s="865"/>
      <c r="N44" s="146" t="s">
        <v>224</v>
      </c>
      <c r="O44" s="857"/>
      <c r="P44" s="858"/>
      <c r="Q44" s="858"/>
      <c r="R44" s="858"/>
      <c r="S44" s="859"/>
      <c r="T44" s="858"/>
      <c r="U44" s="858"/>
      <c r="V44" s="858"/>
      <c r="W44" s="858"/>
      <c r="X44" s="858"/>
      <c r="Y44" s="857"/>
      <c r="Z44" s="858"/>
      <c r="AA44" s="858"/>
      <c r="AB44" s="858"/>
      <c r="AC44" s="859"/>
      <c r="AD44" s="858"/>
      <c r="AE44" s="858"/>
      <c r="AF44" s="858"/>
      <c r="AG44" s="858"/>
      <c r="AH44" s="862"/>
      <c r="AI44" s="741"/>
      <c r="AJ44" s="741"/>
      <c r="AK44" s="741"/>
      <c r="AL44" s="741"/>
      <c r="AM44" s="798"/>
      <c r="AS44" s="147"/>
    </row>
    <row r="45" spans="1:46" ht="14.25" customHeight="1">
      <c r="A45" s="122"/>
      <c r="B45" s="845" t="s">
        <v>251</v>
      </c>
      <c r="C45" s="809"/>
      <c r="D45" s="809"/>
      <c r="E45" s="810"/>
      <c r="F45" s="848"/>
      <c r="G45" s="849"/>
      <c r="H45" s="849"/>
      <c r="I45" s="850"/>
      <c r="J45" s="159" t="s">
        <v>223</v>
      </c>
      <c r="K45" s="849">
        <f>宿泊者名簿!K2+宿泊者名簿!K4+宿泊者名簿!K6+宿泊者名簿!K8+宿泊者名簿!K10+宿泊者名簿!K12+宿泊者名簿!K14</f>
        <v>0</v>
      </c>
      <c r="L45" s="849"/>
      <c r="M45" s="849"/>
      <c r="N45" s="139" t="s">
        <v>224</v>
      </c>
      <c r="O45" s="851">
        <f>宿泊者名簿!D3+宿泊者名簿!D4</f>
        <v>0</v>
      </c>
      <c r="P45" s="852"/>
      <c r="Q45" s="852"/>
      <c r="R45" s="852"/>
      <c r="S45" s="853"/>
      <c r="T45" s="852">
        <f>宿泊者名簿!D5</f>
        <v>0</v>
      </c>
      <c r="U45" s="852"/>
      <c r="V45" s="852"/>
      <c r="W45" s="852"/>
      <c r="X45" s="852"/>
      <c r="Y45" s="851">
        <f>宿泊者名簿!D6+宿泊者名簿!D7+宿泊者名簿!D8</f>
        <v>0</v>
      </c>
      <c r="Z45" s="852"/>
      <c r="AA45" s="852"/>
      <c r="AB45" s="852"/>
      <c r="AC45" s="853"/>
      <c r="AD45" s="852">
        <f>宿泊者名簿!D2</f>
        <v>0</v>
      </c>
      <c r="AE45" s="852"/>
      <c r="AF45" s="852"/>
      <c r="AG45" s="852"/>
      <c r="AH45" s="860"/>
      <c r="AI45" s="739"/>
      <c r="AJ45" s="739"/>
      <c r="AK45" s="739"/>
      <c r="AL45" s="739"/>
      <c r="AM45" s="775"/>
      <c r="AS45" s="147"/>
    </row>
    <row r="46" spans="1:46" ht="14.25" customHeight="1">
      <c r="A46" s="122"/>
      <c r="B46" s="846"/>
      <c r="C46" s="812"/>
      <c r="D46" s="812"/>
      <c r="E46" s="813"/>
      <c r="F46" s="172">
        <f>宿泊者名簿!P24</f>
        <v>0</v>
      </c>
      <c r="G46" s="141" t="s">
        <v>216</v>
      </c>
      <c r="H46" s="165">
        <f>宿泊者名簿!R24</f>
        <v>0</v>
      </c>
      <c r="I46" s="142" t="s">
        <v>217</v>
      </c>
      <c r="J46" s="220" t="s">
        <v>226</v>
      </c>
      <c r="K46" s="863">
        <f>宿泊者名簿!K3+宿泊者名簿!K5+宿泊者名簿!K7+宿泊者名簿!K9+宿泊者名簿!K11+宿泊者名簿!K13+宿泊者名簿!K15</f>
        <v>0</v>
      </c>
      <c r="L46" s="863"/>
      <c r="M46" s="863"/>
      <c r="N46" s="144" t="s">
        <v>224</v>
      </c>
      <c r="O46" s="854"/>
      <c r="P46" s="855"/>
      <c r="Q46" s="855"/>
      <c r="R46" s="855"/>
      <c r="S46" s="856"/>
      <c r="T46" s="855"/>
      <c r="U46" s="855"/>
      <c r="V46" s="855"/>
      <c r="W46" s="855"/>
      <c r="X46" s="855"/>
      <c r="Y46" s="854"/>
      <c r="Z46" s="855"/>
      <c r="AA46" s="855"/>
      <c r="AB46" s="855"/>
      <c r="AC46" s="856"/>
      <c r="AD46" s="855"/>
      <c r="AE46" s="855"/>
      <c r="AF46" s="855"/>
      <c r="AG46" s="855"/>
      <c r="AH46" s="861"/>
      <c r="AI46" s="740"/>
      <c r="AJ46" s="740"/>
      <c r="AK46" s="740"/>
      <c r="AL46" s="740"/>
      <c r="AM46" s="777"/>
      <c r="AS46" s="147"/>
    </row>
    <row r="47" spans="1:46" ht="14.25" customHeight="1">
      <c r="A47" s="122"/>
      <c r="B47" s="847"/>
      <c r="C47" s="815"/>
      <c r="D47" s="815"/>
      <c r="E47" s="816"/>
      <c r="F47" s="864"/>
      <c r="G47" s="865"/>
      <c r="H47" s="865"/>
      <c r="I47" s="866"/>
      <c r="J47" s="162" t="s">
        <v>227</v>
      </c>
      <c r="K47" s="865">
        <f>SUM(K45:M46)</f>
        <v>0</v>
      </c>
      <c r="L47" s="865"/>
      <c r="M47" s="865"/>
      <c r="N47" s="146" t="s">
        <v>224</v>
      </c>
      <c r="O47" s="857"/>
      <c r="P47" s="858"/>
      <c r="Q47" s="858"/>
      <c r="R47" s="858"/>
      <c r="S47" s="859"/>
      <c r="T47" s="858"/>
      <c r="U47" s="858"/>
      <c r="V47" s="858"/>
      <c r="W47" s="858"/>
      <c r="X47" s="858"/>
      <c r="Y47" s="857"/>
      <c r="Z47" s="858"/>
      <c r="AA47" s="858"/>
      <c r="AB47" s="858"/>
      <c r="AC47" s="859"/>
      <c r="AD47" s="858"/>
      <c r="AE47" s="858"/>
      <c r="AF47" s="858"/>
      <c r="AG47" s="858"/>
      <c r="AH47" s="862"/>
      <c r="AI47" s="741"/>
      <c r="AJ47" s="741"/>
      <c r="AK47" s="741"/>
      <c r="AL47" s="741"/>
      <c r="AM47" s="798"/>
      <c r="AS47" s="147"/>
    </row>
    <row r="48" spans="1:46" ht="14.25" customHeight="1">
      <c r="A48" s="122"/>
      <c r="B48" s="845" t="s">
        <v>251</v>
      </c>
      <c r="C48" s="809"/>
      <c r="D48" s="809"/>
      <c r="E48" s="810"/>
      <c r="F48" s="848"/>
      <c r="G48" s="849"/>
      <c r="H48" s="849"/>
      <c r="I48" s="850"/>
      <c r="J48" s="159" t="s">
        <v>223</v>
      </c>
      <c r="K48" s="849">
        <f>宿泊者名簿!L2+宿泊者名簿!L4+宿泊者名簿!L6+宿泊者名簿!L8+宿泊者名簿!L10+宿泊者名簿!L12+宿泊者名簿!L14</f>
        <v>0</v>
      </c>
      <c r="L48" s="849"/>
      <c r="M48" s="849"/>
      <c r="N48" s="139" t="s">
        <v>224</v>
      </c>
      <c r="O48" s="851">
        <f>宿泊者名簿!E3+宿泊者名簿!E4</f>
        <v>0</v>
      </c>
      <c r="P48" s="852"/>
      <c r="Q48" s="852"/>
      <c r="R48" s="852"/>
      <c r="S48" s="853"/>
      <c r="T48" s="852">
        <f>宿泊者名簿!E5</f>
        <v>0</v>
      </c>
      <c r="U48" s="852"/>
      <c r="V48" s="852"/>
      <c r="W48" s="852"/>
      <c r="X48" s="852"/>
      <c r="Y48" s="851">
        <f>宿泊者名簿!E6+宿泊者名簿!E7+宿泊者名簿!E8</f>
        <v>0</v>
      </c>
      <c r="Z48" s="852"/>
      <c r="AA48" s="852"/>
      <c r="AB48" s="852"/>
      <c r="AC48" s="853"/>
      <c r="AD48" s="852">
        <f>宿泊者名簿!E2</f>
        <v>0</v>
      </c>
      <c r="AE48" s="852"/>
      <c r="AF48" s="852"/>
      <c r="AG48" s="852"/>
      <c r="AH48" s="860"/>
      <c r="AI48" s="739"/>
      <c r="AJ48" s="739"/>
      <c r="AK48" s="739"/>
      <c r="AL48" s="739"/>
      <c r="AM48" s="775"/>
      <c r="AS48" s="147"/>
    </row>
    <row r="49" spans="1:39" ht="14.25" customHeight="1">
      <c r="A49" s="122"/>
      <c r="B49" s="846"/>
      <c r="C49" s="812"/>
      <c r="D49" s="812"/>
      <c r="E49" s="813"/>
      <c r="F49" s="171">
        <f>宿泊者名簿!P25</f>
        <v>0</v>
      </c>
      <c r="G49" s="169" t="s">
        <v>216</v>
      </c>
      <c r="H49" s="173">
        <f>宿泊者名簿!R25</f>
        <v>0</v>
      </c>
      <c r="I49" s="170" t="s">
        <v>217</v>
      </c>
      <c r="J49" s="220" t="s">
        <v>226</v>
      </c>
      <c r="K49" s="863">
        <f>宿泊者名簿!L3+宿泊者名簿!L5+宿泊者名簿!L7+宿泊者名簿!L9+宿泊者名簿!L11+宿泊者名簿!L13+宿泊者名簿!L15</f>
        <v>0</v>
      </c>
      <c r="L49" s="863"/>
      <c r="M49" s="863"/>
      <c r="N49" s="144" t="s">
        <v>224</v>
      </c>
      <c r="O49" s="854"/>
      <c r="P49" s="855"/>
      <c r="Q49" s="855"/>
      <c r="R49" s="855"/>
      <c r="S49" s="856"/>
      <c r="T49" s="855"/>
      <c r="U49" s="855"/>
      <c r="V49" s="855"/>
      <c r="W49" s="855"/>
      <c r="X49" s="855"/>
      <c r="Y49" s="854"/>
      <c r="Z49" s="855"/>
      <c r="AA49" s="855"/>
      <c r="AB49" s="855"/>
      <c r="AC49" s="856"/>
      <c r="AD49" s="855"/>
      <c r="AE49" s="855"/>
      <c r="AF49" s="855"/>
      <c r="AG49" s="855"/>
      <c r="AH49" s="861"/>
      <c r="AI49" s="740"/>
      <c r="AJ49" s="740"/>
      <c r="AK49" s="740"/>
      <c r="AL49" s="740"/>
      <c r="AM49" s="777"/>
    </row>
    <row r="50" spans="1:39" ht="14.25" customHeight="1">
      <c r="A50" s="122"/>
      <c r="B50" s="847"/>
      <c r="C50" s="815"/>
      <c r="D50" s="815"/>
      <c r="E50" s="816"/>
      <c r="F50" s="870"/>
      <c r="G50" s="871"/>
      <c r="H50" s="871"/>
      <c r="I50" s="872"/>
      <c r="J50" s="162" t="s">
        <v>227</v>
      </c>
      <c r="K50" s="865">
        <f>SUM(K48:M49)</f>
        <v>0</v>
      </c>
      <c r="L50" s="865"/>
      <c r="M50" s="865"/>
      <c r="N50" s="146" t="s">
        <v>224</v>
      </c>
      <c r="O50" s="857"/>
      <c r="P50" s="858"/>
      <c r="Q50" s="858"/>
      <c r="R50" s="858"/>
      <c r="S50" s="859"/>
      <c r="T50" s="858"/>
      <c r="U50" s="858"/>
      <c r="V50" s="858"/>
      <c r="W50" s="858"/>
      <c r="X50" s="858"/>
      <c r="Y50" s="857"/>
      <c r="Z50" s="858"/>
      <c r="AA50" s="858"/>
      <c r="AB50" s="858"/>
      <c r="AC50" s="859"/>
      <c r="AD50" s="858"/>
      <c r="AE50" s="858"/>
      <c r="AF50" s="858"/>
      <c r="AG50" s="858"/>
      <c r="AH50" s="862"/>
      <c r="AI50" s="741"/>
      <c r="AJ50" s="741"/>
      <c r="AK50" s="741"/>
      <c r="AL50" s="741"/>
      <c r="AM50" s="798"/>
    </row>
    <row r="51" spans="1:39" ht="14.25" customHeight="1">
      <c r="A51" s="122"/>
      <c r="B51" s="845" t="s">
        <v>251</v>
      </c>
      <c r="C51" s="809"/>
      <c r="D51" s="809"/>
      <c r="E51" s="810"/>
      <c r="F51" s="867"/>
      <c r="G51" s="868"/>
      <c r="H51" s="868"/>
      <c r="I51" s="869"/>
      <c r="J51" s="159" t="s">
        <v>223</v>
      </c>
      <c r="K51" s="849">
        <f>宿泊者名簿!M2+宿泊者名簿!M4+宿泊者名簿!M6+宿泊者名簿!M8+宿泊者名簿!M10+宿泊者名簿!M12+宿泊者名簿!M14</f>
        <v>0</v>
      </c>
      <c r="L51" s="849"/>
      <c r="M51" s="849"/>
      <c r="N51" s="139" t="s">
        <v>224</v>
      </c>
      <c r="O51" s="851">
        <f>宿泊者名簿!F3+宿泊者名簿!F4</f>
        <v>0</v>
      </c>
      <c r="P51" s="852"/>
      <c r="Q51" s="852"/>
      <c r="R51" s="852"/>
      <c r="S51" s="853"/>
      <c r="T51" s="852">
        <f>宿泊者名簿!F5</f>
        <v>0</v>
      </c>
      <c r="U51" s="852"/>
      <c r="V51" s="852"/>
      <c r="W51" s="852"/>
      <c r="X51" s="852"/>
      <c r="Y51" s="851">
        <f>宿泊者名簿!F6+宿泊者名簿!F7+宿泊者名簿!F8</f>
        <v>0</v>
      </c>
      <c r="Z51" s="852"/>
      <c r="AA51" s="852"/>
      <c r="AB51" s="852"/>
      <c r="AC51" s="853"/>
      <c r="AD51" s="852">
        <f>宿泊者名簿!F2</f>
        <v>0</v>
      </c>
      <c r="AE51" s="852"/>
      <c r="AF51" s="852"/>
      <c r="AG51" s="852"/>
      <c r="AH51" s="860"/>
      <c r="AI51" s="739"/>
      <c r="AJ51" s="739"/>
      <c r="AK51" s="739"/>
      <c r="AL51" s="739"/>
      <c r="AM51" s="775"/>
    </row>
    <row r="52" spans="1:39" ht="14.25" customHeight="1">
      <c r="A52" s="122"/>
      <c r="B52" s="846"/>
      <c r="C52" s="812"/>
      <c r="D52" s="812"/>
      <c r="E52" s="813"/>
      <c r="F52" s="171">
        <f>宿泊者名簿!P26</f>
        <v>0</v>
      </c>
      <c r="G52" s="169" t="s">
        <v>216</v>
      </c>
      <c r="H52" s="173">
        <f>宿泊者名簿!R26</f>
        <v>0</v>
      </c>
      <c r="I52" s="170" t="s">
        <v>217</v>
      </c>
      <c r="J52" s="220" t="s">
        <v>226</v>
      </c>
      <c r="K52" s="863">
        <f>宿泊者名簿!M3+宿泊者名簿!M5+宿泊者名簿!M7+宿泊者名簿!M9+宿泊者名簿!M11+宿泊者名簿!M13+宿泊者名簿!M15</f>
        <v>0</v>
      </c>
      <c r="L52" s="863"/>
      <c r="M52" s="863"/>
      <c r="N52" s="144" t="s">
        <v>224</v>
      </c>
      <c r="O52" s="854"/>
      <c r="P52" s="855"/>
      <c r="Q52" s="855"/>
      <c r="R52" s="855"/>
      <c r="S52" s="856"/>
      <c r="T52" s="855"/>
      <c r="U52" s="855"/>
      <c r="V52" s="855"/>
      <c r="W52" s="855"/>
      <c r="X52" s="855"/>
      <c r="Y52" s="854"/>
      <c r="Z52" s="855"/>
      <c r="AA52" s="855"/>
      <c r="AB52" s="855"/>
      <c r="AC52" s="856"/>
      <c r="AD52" s="855"/>
      <c r="AE52" s="855"/>
      <c r="AF52" s="855"/>
      <c r="AG52" s="855"/>
      <c r="AH52" s="861"/>
      <c r="AI52" s="740"/>
      <c r="AJ52" s="740"/>
      <c r="AK52" s="740"/>
      <c r="AL52" s="740"/>
      <c r="AM52" s="777"/>
    </row>
    <row r="53" spans="1:39" ht="14.25" customHeight="1">
      <c r="A53" s="122"/>
      <c r="B53" s="847"/>
      <c r="C53" s="815"/>
      <c r="D53" s="815"/>
      <c r="E53" s="816"/>
      <c r="F53" s="870"/>
      <c r="G53" s="871"/>
      <c r="H53" s="871"/>
      <c r="I53" s="872"/>
      <c r="J53" s="162" t="s">
        <v>227</v>
      </c>
      <c r="K53" s="865">
        <f>SUM(K51:M52)</f>
        <v>0</v>
      </c>
      <c r="L53" s="865"/>
      <c r="M53" s="865"/>
      <c r="N53" s="146" t="s">
        <v>224</v>
      </c>
      <c r="O53" s="857"/>
      <c r="P53" s="858"/>
      <c r="Q53" s="858"/>
      <c r="R53" s="858"/>
      <c r="S53" s="859"/>
      <c r="T53" s="858"/>
      <c r="U53" s="858"/>
      <c r="V53" s="858"/>
      <c r="W53" s="858"/>
      <c r="X53" s="858"/>
      <c r="Y53" s="857"/>
      <c r="Z53" s="858"/>
      <c r="AA53" s="858"/>
      <c r="AB53" s="858"/>
      <c r="AC53" s="859"/>
      <c r="AD53" s="858"/>
      <c r="AE53" s="858"/>
      <c r="AF53" s="858"/>
      <c r="AG53" s="858"/>
      <c r="AH53" s="862"/>
      <c r="AI53" s="741"/>
      <c r="AJ53" s="741"/>
      <c r="AK53" s="741"/>
      <c r="AL53" s="741"/>
      <c r="AM53" s="798"/>
    </row>
    <row r="54" spans="1:39" ht="14.25" customHeight="1">
      <c r="A54" s="122"/>
      <c r="B54" s="845" t="s">
        <v>251</v>
      </c>
      <c r="C54" s="809"/>
      <c r="D54" s="809"/>
      <c r="E54" s="810"/>
      <c r="F54" s="867"/>
      <c r="G54" s="868"/>
      <c r="H54" s="868"/>
      <c r="I54" s="869"/>
      <c r="J54" s="159" t="s">
        <v>223</v>
      </c>
      <c r="K54" s="849"/>
      <c r="L54" s="849"/>
      <c r="M54" s="849"/>
      <c r="N54" s="139" t="s">
        <v>224</v>
      </c>
      <c r="O54" s="851"/>
      <c r="P54" s="852"/>
      <c r="Q54" s="852"/>
      <c r="R54" s="852"/>
      <c r="S54" s="853"/>
      <c r="T54" s="852"/>
      <c r="U54" s="852"/>
      <c r="V54" s="852"/>
      <c r="W54" s="852"/>
      <c r="X54" s="852"/>
      <c r="Y54" s="851"/>
      <c r="Z54" s="852"/>
      <c r="AA54" s="852"/>
      <c r="AB54" s="852"/>
      <c r="AC54" s="853"/>
      <c r="AD54" s="852"/>
      <c r="AE54" s="852"/>
      <c r="AF54" s="852"/>
      <c r="AG54" s="852"/>
      <c r="AH54" s="860"/>
      <c r="AI54" s="739"/>
      <c r="AJ54" s="739"/>
      <c r="AK54" s="739"/>
      <c r="AL54" s="739"/>
      <c r="AM54" s="775"/>
    </row>
    <row r="55" spans="1:39" ht="14.25" customHeight="1">
      <c r="A55" s="122"/>
      <c r="B55" s="846"/>
      <c r="C55" s="812"/>
      <c r="D55" s="812"/>
      <c r="E55" s="813"/>
      <c r="F55" s="171"/>
      <c r="G55" s="169" t="s">
        <v>216</v>
      </c>
      <c r="H55" s="173">
        <f>宿泊者名簿!R31</f>
        <v>0</v>
      </c>
      <c r="I55" s="170" t="s">
        <v>217</v>
      </c>
      <c r="J55" s="220" t="s">
        <v>226</v>
      </c>
      <c r="K55" s="863"/>
      <c r="L55" s="863"/>
      <c r="M55" s="863"/>
      <c r="N55" s="144" t="s">
        <v>224</v>
      </c>
      <c r="O55" s="854"/>
      <c r="P55" s="855"/>
      <c r="Q55" s="855"/>
      <c r="R55" s="855"/>
      <c r="S55" s="856"/>
      <c r="T55" s="855"/>
      <c r="U55" s="855"/>
      <c r="V55" s="855"/>
      <c r="W55" s="855"/>
      <c r="X55" s="855"/>
      <c r="Y55" s="854"/>
      <c r="Z55" s="855"/>
      <c r="AA55" s="855"/>
      <c r="AB55" s="855"/>
      <c r="AC55" s="856"/>
      <c r="AD55" s="855"/>
      <c r="AE55" s="855"/>
      <c r="AF55" s="855"/>
      <c r="AG55" s="855"/>
      <c r="AH55" s="861"/>
      <c r="AI55" s="740"/>
      <c r="AJ55" s="740"/>
      <c r="AK55" s="740"/>
      <c r="AL55" s="740"/>
      <c r="AM55" s="777"/>
    </row>
    <row r="56" spans="1:39" ht="14.25" customHeight="1">
      <c r="A56" s="122"/>
      <c r="B56" s="847"/>
      <c r="C56" s="815"/>
      <c r="D56" s="815"/>
      <c r="E56" s="816"/>
      <c r="F56" s="870"/>
      <c r="G56" s="871"/>
      <c r="H56" s="871"/>
      <c r="I56" s="872"/>
      <c r="J56" s="162" t="s">
        <v>227</v>
      </c>
      <c r="K56" s="865">
        <f>SUM(K54:M55)</f>
        <v>0</v>
      </c>
      <c r="L56" s="865"/>
      <c r="M56" s="865"/>
      <c r="N56" s="146" t="s">
        <v>224</v>
      </c>
      <c r="O56" s="857"/>
      <c r="P56" s="858"/>
      <c r="Q56" s="858"/>
      <c r="R56" s="858"/>
      <c r="S56" s="859"/>
      <c r="T56" s="858"/>
      <c r="U56" s="858"/>
      <c r="V56" s="858"/>
      <c r="W56" s="858"/>
      <c r="X56" s="858"/>
      <c r="Y56" s="857"/>
      <c r="Z56" s="858"/>
      <c r="AA56" s="858"/>
      <c r="AB56" s="858"/>
      <c r="AC56" s="859"/>
      <c r="AD56" s="858"/>
      <c r="AE56" s="858"/>
      <c r="AF56" s="858"/>
      <c r="AG56" s="858"/>
      <c r="AH56" s="862"/>
      <c r="AI56" s="741"/>
      <c r="AJ56" s="741"/>
      <c r="AK56" s="741"/>
      <c r="AL56" s="741"/>
      <c r="AM56" s="798"/>
    </row>
    <row r="57" spans="1:39" ht="12" customHeight="1">
      <c r="A57" s="122"/>
      <c r="B57" s="884" t="s">
        <v>240</v>
      </c>
      <c r="C57" s="885"/>
      <c r="D57" s="885"/>
      <c r="E57" s="885"/>
      <c r="F57" s="885"/>
      <c r="G57" s="885"/>
      <c r="H57" s="885"/>
      <c r="I57" s="885"/>
      <c r="J57" s="851">
        <f>宿泊者名簿!K29</f>
        <v>0</v>
      </c>
      <c r="K57" s="852"/>
      <c r="L57" s="852"/>
      <c r="M57" s="852"/>
      <c r="N57" s="852"/>
      <c r="O57" s="852"/>
      <c r="P57" s="852"/>
      <c r="Q57" s="852"/>
      <c r="R57" s="852"/>
      <c r="S57" s="852"/>
      <c r="T57" s="852"/>
      <c r="U57" s="852"/>
      <c r="V57" s="852"/>
      <c r="W57" s="852"/>
      <c r="X57" s="852"/>
      <c r="Y57" s="852"/>
      <c r="Z57" s="852"/>
      <c r="AA57" s="852"/>
      <c r="AB57" s="852"/>
      <c r="AC57" s="852"/>
      <c r="AD57" s="852"/>
      <c r="AE57" s="852"/>
      <c r="AF57" s="852"/>
      <c r="AG57" s="852"/>
      <c r="AH57" s="860"/>
      <c r="AI57" s="873" t="s">
        <v>241</v>
      </c>
      <c r="AJ57" s="873"/>
      <c r="AK57" s="873"/>
      <c r="AL57" s="873"/>
      <c r="AM57" s="874"/>
    </row>
    <row r="58" spans="1:39" ht="12" customHeight="1">
      <c r="A58" s="122"/>
      <c r="B58" s="886"/>
      <c r="C58" s="885"/>
      <c r="D58" s="885"/>
      <c r="E58" s="885"/>
      <c r="F58" s="885"/>
      <c r="G58" s="885"/>
      <c r="H58" s="885"/>
      <c r="I58" s="885"/>
      <c r="J58" s="854"/>
      <c r="K58" s="855"/>
      <c r="L58" s="855"/>
      <c r="M58" s="855"/>
      <c r="N58" s="855"/>
      <c r="O58" s="855"/>
      <c r="P58" s="855"/>
      <c r="Q58" s="855"/>
      <c r="R58" s="855"/>
      <c r="S58" s="855"/>
      <c r="T58" s="855"/>
      <c r="U58" s="855"/>
      <c r="V58" s="855"/>
      <c r="W58" s="855"/>
      <c r="X58" s="855"/>
      <c r="Y58" s="855"/>
      <c r="Z58" s="855"/>
      <c r="AA58" s="855"/>
      <c r="AB58" s="855"/>
      <c r="AC58" s="855"/>
      <c r="AD58" s="855"/>
      <c r="AE58" s="855"/>
      <c r="AF58" s="855"/>
      <c r="AG58" s="855"/>
      <c r="AH58" s="861"/>
      <c r="AI58" s="875"/>
      <c r="AJ58" s="875"/>
      <c r="AK58" s="875"/>
      <c r="AL58" s="875"/>
      <c r="AM58" s="876"/>
    </row>
    <row r="59" spans="1:39" ht="12" customHeight="1" thickBot="1">
      <c r="A59" s="122"/>
      <c r="B59" s="887"/>
      <c r="C59" s="888"/>
      <c r="D59" s="888"/>
      <c r="E59" s="888"/>
      <c r="F59" s="888"/>
      <c r="G59" s="888"/>
      <c r="H59" s="888"/>
      <c r="I59" s="888"/>
      <c r="J59" s="889"/>
      <c r="K59" s="890"/>
      <c r="L59" s="890"/>
      <c r="M59" s="890"/>
      <c r="N59" s="890"/>
      <c r="O59" s="890"/>
      <c r="P59" s="890"/>
      <c r="Q59" s="890"/>
      <c r="R59" s="890"/>
      <c r="S59" s="890"/>
      <c r="T59" s="890"/>
      <c r="U59" s="890"/>
      <c r="V59" s="890"/>
      <c r="W59" s="890"/>
      <c r="X59" s="890"/>
      <c r="Y59" s="890"/>
      <c r="Z59" s="890"/>
      <c r="AA59" s="890"/>
      <c r="AB59" s="890"/>
      <c r="AC59" s="890"/>
      <c r="AD59" s="890"/>
      <c r="AE59" s="890"/>
      <c r="AF59" s="890"/>
      <c r="AG59" s="890"/>
      <c r="AH59" s="891"/>
      <c r="AI59" s="877"/>
      <c r="AJ59" s="877"/>
      <c r="AK59" s="877"/>
      <c r="AL59" s="877"/>
      <c r="AM59" s="878"/>
    </row>
    <row r="60" spans="1:39" ht="30.75" customHeight="1">
      <c r="A60" s="122"/>
      <c r="B60" s="879" t="s">
        <v>242</v>
      </c>
      <c r="C60" s="880"/>
      <c r="D60" s="880"/>
      <c r="E60" s="880"/>
      <c r="F60" s="880"/>
      <c r="G60" s="880"/>
      <c r="H60" s="880"/>
      <c r="I60" s="881"/>
      <c r="J60" s="754"/>
      <c r="K60" s="754"/>
      <c r="L60" s="754"/>
      <c r="M60" s="754"/>
      <c r="N60" s="754"/>
      <c r="O60" s="754"/>
      <c r="P60" s="754"/>
      <c r="Q60" s="754"/>
      <c r="R60" s="754"/>
      <c r="S60" s="754"/>
      <c r="T60" s="754"/>
      <c r="U60" s="754"/>
      <c r="V60" s="754"/>
      <c r="W60" s="754"/>
      <c r="X60" s="754"/>
      <c r="Y60" s="754"/>
      <c r="Z60" s="754"/>
      <c r="AA60" s="754"/>
      <c r="AB60" s="754"/>
      <c r="AC60" s="754"/>
      <c r="AD60" s="754"/>
      <c r="AE60" s="754"/>
      <c r="AF60" s="754"/>
      <c r="AG60" s="754"/>
      <c r="AH60" s="754"/>
      <c r="AI60" s="754"/>
      <c r="AJ60" s="754"/>
      <c r="AK60" s="754"/>
      <c r="AL60" s="754"/>
      <c r="AM60" s="754"/>
    </row>
    <row r="61" spans="1:39" ht="7.5" customHeight="1">
      <c r="A61" s="122"/>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row>
    <row r="62" spans="1:39">
      <c r="B62" s="882" t="s">
        <v>243</v>
      </c>
      <c r="C62" s="882"/>
      <c r="D62" s="882"/>
      <c r="E62" s="882"/>
      <c r="F62" s="882"/>
      <c r="G62" s="882"/>
      <c r="H62" s="882"/>
      <c r="I62" s="882"/>
      <c r="J62" s="882"/>
      <c r="K62" s="882"/>
      <c r="L62" s="882"/>
      <c r="M62" s="882"/>
      <c r="N62" s="882"/>
      <c r="O62" s="882"/>
      <c r="P62" s="882"/>
      <c r="Q62" s="882"/>
      <c r="R62" s="882"/>
      <c r="S62" s="882"/>
      <c r="T62" s="882"/>
      <c r="U62" s="882"/>
      <c r="V62" s="882"/>
      <c r="W62" s="882"/>
      <c r="X62" s="882"/>
      <c r="Y62" s="882"/>
      <c r="Z62" s="882"/>
      <c r="AA62" s="882"/>
      <c r="AB62" s="882"/>
      <c r="AC62" s="882"/>
      <c r="AD62" s="882"/>
      <c r="AE62" s="882"/>
      <c r="AF62" s="882"/>
      <c r="AG62" s="882"/>
      <c r="AH62" s="882"/>
      <c r="AI62" s="882"/>
      <c r="AJ62" s="882"/>
      <c r="AK62" s="882"/>
      <c r="AL62" s="882"/>
      <c r="AM62" s="882"/>
    </row>
    <row r="63" spans="1:39">
      <c r="B63" s="883" t="s">
        <v>244</v>
      </c>
      <c r="C63" s="883"/>
      <c r="D63" s="883"/>
      <c r="E63" s="883"/>
      <c r="F63" s="883"/>
      <c r="G63" s="883"/>
      <c r="H63" s="883"/>
      <c r="I63" s="883"/>
      <c r="J63" s="883"/>
      <c r="K63" s="883"/>
      <c r="L63" s="883"/>
      <c r="M63" s="883"/>
      <c r="N63" s="883"/>
      <c r="O63" s="883"/>
      <c r="P63" s="883"/>
      <c r="Q63" s="883"/>
      <c r="R63" s="883"/>
      <c r="S63" s="883"/>
      <c r="T63" s="883"/>
      <c r="U63" s="883"/>
      <c r="V63" s="883"/>
      <c r="W63" s="883"/>
      <c r="X63" s="883"/>
      <c r="Y63" s="883"/>
      <c r="Z63" s="883"/>
      <c r="AA63" s="883"/>
      <c r="AB63" s="883"/>
      <c r="AC63" s="883"/>
      <c r="AD63" s="883"/>
      <c r="AE63" s="883"/>
      <c r="AF63" s="883"/>
      <c r="AG63" s="883"/>
      <c r="AH63" s="883"/>
      <c r="AI63" s="883"/>
      <c r="AJ63" s="883"/>
      <c r="AK63" s="883"/>
      <c r="AL63" s="883"/>
      <c r="AM63" s="883"/>
    </row>
    <row r="77" ht="6.75" customHeight="1"/>
    <row r="79" ht="9.75" customHeight="1"/>
    <row r="81" ht="9.75" customHeight="1"/>
    <row r="83" ht="6.75" customHeight="1"/>
    <row r="85" ht="6" customHeight="1"/>
    <row r="89" ht="6.75" customHeight="1"/>
    <row r="91" ht="7.5" customHeight="1"/>
    <row r="94" ht="10.5" customHeight="1"/>
    <row r="95" ht="10.5" customHeight="1"/>
    <row r="96" ht="10.5" customHeight="1"/>
    <row r="97" ht="10.5" customHeight="1"/>
    <row r="98" ht="12" customHeight="1"/>
    <row r="99" ht="12" customHeight="1"/>
    <row r="100" ht="12" customHeight="1"/>
    <row r="101" ht="12" customHeight="1"/>
    <row r="102" ht="12" customHeight="1"/>
    <row r="103" ht="5.25" customHeight="1"/>
    <row r="104" ht="5.25" customHeight="1"/>
    <row r="105" ht="5.25" customHeight="1"/>
    <row r="106" ht="5.25" customHeight="1"/>
    <row r="107" ht="15.75" customHeight="1"/>
    <row r="122" ht="10.5" customHeight="1"/>
    <row r="123" ht="10.5" customHeight="1"/>
    <row r="124" ht="10.5" customHeight="1"/>
    <row r="125" ht="30.75" customHeight="1"/>
    <row r="134" ht="14.25" customHeight="1"/>
    <row r="135" ht="14.25" customHeight="1"/>
    <row r="142" ht="6.75" customHeight="1"/>
    <row r="144" ht="9.75" customHeight="1"/>
    <row r="146" ht="9.75" customHeight="1"/>
    <row r="148" ht="6.75" customHeight="1"/>
    <row r="150" ht="6" customHeight="1"/>
    <row r="154" ht="6.75" customHeight="1"/>
    <row r="156" ht="7.5" customHeight="1"/>
    <row r="159" ht="10.5" customHeight="1"/>
    <row r="160" ht="10.5" customHeight="1"/>
    <row r="161" ht="10.5" customHeight="1"/>
    <row r="162" ht="10.5" customHeight="1"/>
    <row r="163" ht="12" customHeight="1"/>
    <row r="164" ht="12" customHeight="1"/>
    <row r="165" ht="12" customHeight="1"/>
    <row r="166" ht="12" customHeight="1"/>
    <row r="167" ht="12" customHeight="1"/>
    <row r="168" ht="5.25" customHeight="1"/>
    <row r="169" ht="5.25" customHeight="1"/>
    <row r="170" ht="5.25" customHeight="1"/>
    <row r="171" ht="5.25" customHeight="1"/>
    <row r="172" ht="15.7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0.5" customHeight="1"/>
    <row r="188" ht="10.5" customHeight="1"/>
    <row r="189" ht="10.5" customHeight="1"/>
    <row r="190" ht="30.75" customHeight="1"/>
  </sheetData>
  <sheetProtection algorithmName="SHA-512" hashValue="BFVKj8Dj0HU05X1tF8lKQ0SHejSNAi4qodl6ccR/K8ZnPbFjiKQVpzxmRcgs8o2ZOKIlT98GL7zfJ/2ud7vw9g==" saltValue="zjXtPrjQbRLvz/HsQMRVXg==" spinCount="100000" sheet="1" selectLockedCells="1" autoFilter="0"/>
  <mergeCells count="135">
    <mergeCell ref="AI57:AM59"/>
    <mergeCell ref="B60:I60"/>
    <mergeCell ref="J60:AM60"/>
    <mergeCell ref="B62:AM62"/>
    <mergeCell ref="B63:AM63"/>
    <mergeCell ref="AD54:AH56"/>
    <mergeCell ref="AI54:AM56"/>
    <mergeCell ref="K55:M55"/>
    <mergeCell ref="F56:I56"/>
    <mergeCell ref="K56:M56"/>
    <mergeCell ref="B57:I59"/>
    <mergeCell ref="B54:E56"/>
    <mergeCell ref="F54:I54"/>
    <mergeCell ref="K54:M54"/>
    <mergeCell ref="O54:S56"/>
    <mergeCell ref="T54:X56"/>
    <mergeCell ref="Y54:AC56"/>
    <mergeCell ref="J57:AH59"/>
    <mergeCell ref="Y51:AC53"/>
    <mergeCell ref="AD51:AH53"/>
    <mergeCell ref="AI51:AM53"/>
    <mergeCell ref="K52:M52"/>
    <mergeCell ref="F53:I53"/>
    <mergeCell ref="K53:M53"/>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Y45:AC47"/>
    <mergeCell ref="AD45:AH47"/>
    <mergeCell ref="AI45:AM47"/>
    <mergeCell ref="K46:M46"/>
    <mergeCell ref="F47:I47"/>
    <mergeCell ref="K47:M47"/>
    <mergeCell ref="AD42:AH44"/>
    <mergeCell ref="AI42:AM44"/>
    <mergeCell ref="K43:M43"/>
    <mergeCell ref="K44:M44"/>
    <mergeCell ref="Y42:AC44"/>
    <mergeCell ref="B45:E47"/>
    <mergeCell ref="F45:I45"/>
    <mergeCell ref="K45:M45"/>
    <mergeCell ref="O45:S47"/>
    <mergeCell ref="T45:X47"/>
    <mergeCell ref="B42:E44"/>
    <mergeCell ref="K42:M42"/>
    <mergeCell ref="O42:S44"/>
    <mergeCell ref="T42:X44"/>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AD29:AE30"/>
    <mergeCell ref="P29:Q30"/>
    <mergeCell ref="R29:S30"/>
    <mergeCell ref="T29:U30"/>
    <mergeCell ref="P31:Q32"/>
    <mergeCell ref="R31:S32"/>
    <mergeCell ref="T31:U32"/>
    <mergeCell ref="V31:W32"/>
    <mergeCell ref="V29:W30"/>
    <mergeCell ref="X29:Y30"/>
    <mergeCell ref="Z29:Z30"/>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s>
  <phoneticPr fontId="1"/>
  <conditionalFormatting sqref="F46">
    <cfRule type="expression" dxfId="15" priority="8" stopIfTrue="1">
      <formula>AND(#REF!="",#REF!="")</formula>
    </cfRule>
  </conditionalFormatting>
  <conditionalFormatting sqref="F49">
    <cfRule type="expression" dxfId="14" priority="6">
      <formula>AND(#REF!="",#REF!="")</formula>
    </cfRule>
  </conditionalFormatting>
  <conditionalFormatting sqref="F52">
    <cfRule type="expression" dxfId="13" priority="4">
      <formula>AND(#REF!="",#REF!="")</formula>
    </cfRule>
  </conditionalFormatting>
  <conditionalFormatting sqref="F55">
    <cfRule type="expression" dxfId="12" priority="2">
      <formula>AND(#REF!="",#REF!="")</formula>
    </cfRule>
  </conditionalFormatting>
  <conditionalFormatting sqref="H46">
    <cfRule type="expression" dxfId="11" priority="7">
      <formula>AND(#REF!="",#REF!="")</formula>
    </cfRule>
  </conditionalFormatting>
  <conditionalFormatting sqref="H49">
    <cfRule type="expression" dxfId="10" priority="5">
      <formula>AND(#REF!="",#REF!="")</formula>
    </cfRule>
  </conditionalFormatting>
  <conditionalFormatting sqref="H52">
    <cfRule type="expression" dxfId="9" priority="3">
      <formula>AND(#REF!="",#REF!="")</formula>
    </cfRule>
  </conditionalFormatting>
  <conditionalFormatting sqref="H55">
    <cfRule type="expression" dxfId="8" priority="1">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5" max="16383" man="1"/>
    <brk id="130"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JQ19:JQ22 JD42:JG56 SZ42:TC56 ACV42:ACY56 AMR42:AMU56 AWN42:AWQ56 BGJ42:BGM56 BQF42:BQI56 CAB42:CAE56 CJX42:CKA56 CTT42:CTW56 DDP42:DDS56 DNL42:DNO56 DXH42:DXK56 EHD42:EHG56 EQZ42:ERC56 FAV42:FAY56 FKR42:FKU56 FUN42:FUQ56 GEJ42:GEM56 GOF42:GOI56 GYB42:GYE56 HHX42:HIA56 HRT42:HRW56 IBP42:IBS56 ILL42:ILO56 IVH42:IVK56 JFD42:JFG56 JOZ42:JPC56 JYV42:JYY56 KIR42:KIU56 KSN42:KSQ56 LCJ42:LCM56 LMF42:LMI56 LWB42:LWE56 MFX42:MGA56 MPT42:MPW56 MZP42:MZS56 NJL42:NJO56 NTH42:NTK56 ODD42:ODG56 OMZ42:ONC56 OWV42:OWY56 PGR42:PGU56 PQN42:PQQ56 QAJ42:QAM56 QKF42:QKI56 QUB42:QUE56 RDX42:REA56 RNT42:RNW56 RXP42:RXS56 SHL42:SHO56 SRH42:SRK56 TBD42:TBG56 TKZ42:TLC56 TUV42:TUY56 UER42:UEU56 UON42:UOQ56 UYJ42:UYM56 VIF42:VII56 VSB42:VSE56 WBX42:WCA56 WLT42:WLW56 WVP42:WVS56 J65578:M65592 JD65578:JG65592 SZ65578:TC65592 ACV65578:ACY65592 AMR65578:AMU65592 AWN65578:AWQ65592 BGJ65578:BGM65592 BQF65578:BQI65592 CAB65578:CAE65592 CJX65578:CKA65592 CTT65578:CTW65592 DDP65578:DDS65592 DNL65578:DNO65592 DXH65578:DXK65592 EHD65578:EHG65592 EQZ65578:ERC65592 FAV65578:FAY65592 FKR65578:FKU65592 FUN65578:FUQ65592 GEJ65578:GEM65592 GOF65578:GOI65592 GYB65578:GYE65592 HHX65578:HIA65592 HRT65578:HRW65592 IBP65578:IBS65592 ILL65578:ILO65592 IVH65578:IVK65592 JFD65578:JFG65592 JOZ65578:JPC65592 JYV65578:JYY65592 KIR65578:KIU65592 KSN65578:KSQ65592 LCJ65578:LCM65592 LMF65578:LMI65592 LWB65578:LWE65592 MFX65578:MGA65592 MPT65578:MPW65592 MZP65578:MZS65592 NJL65578:NJO65592 NTH65578:NTK65592 ODD65578:ODG65592 OMZ65578:ONC65592 OWV65578:OWY65592 PGR65578:PGU65592 PQN65578:PQQ65592 QAJ65578:QAM65592 QKF65578:QKI65592 QUB65578:QUE65592 RDX65578:REA65592 RNT65578:RNW65592 RXP65578:RXS65592 SHL65578:SHO65592 SRH65578:SRK65592 TBD65578:TBG65592 TKZ65578:TLC65592 TUV65578:TUY65592 UER65578:UEU65592 UON65578:UOQ65592 UYJ65578:UYM65592 VIF65578:VII65592 VSB65578:VSE65592 WBX65578:WCA65592 WLT65578:WLW65592 WVP65578:WVS65592 J131114:M131128 JD131114:JG131128 SZ131114:TC131128 ACV131114:ACY131128 AMR131114:AMU131128 AWN131114:AWQ131128 BGJ131114:BGM131128 BQF131114:BQI131128 CAB131114:CAE131128 CJX131114:CKA131128 CTT131114:CTW131128 DDP131114:DDS131128 DNL131114:DNO131128 DXH131114:DXK131128 EHD131114:EHG131128 EQZ131114:ERC131128 FAV131114:FAY131128 FKR131114:FKU131128 FUN131114:FUQ131128 GEJ131114:GEM131128 GOF131114:GOI131128 GYB131114:GYE131128 HHX131114:HIA131128 HRT131114:HRW131128 IBP131114:IBS131128 ILL131114:ILO131128 IVH131114:IVK131128 JFD131114:JFG131128 JOZ131114:JPC131128 JYV131114:JYY131128 KIR131114:KIU131128 KSN131114:KSQ131128 LCJ131114:LCM131128 LMF131114:LMI131128 LWB131114:LWE131128 MFX131114:MGA131128 MPT131114:MPW131128 MZP131114:MZS131128 NJL131114:NJO131128 NTH131114:NTK131128 ODD131114:ODG131128 OMZ131114:ONC131128 OWV131114:OWY131128 PGR131114:PGU131128 PQN131114:PQQ131128 QAJ131114:QAM131128 QKF131114:QKI131128 QUB131114:QUE131128 RDX131114:REA131128 RNT131114:RNW131128 RXP131114:RXS131128 SHL131114:SHO131128 SRH131114:SRK131128 TBD131114:TBG131128 TKZ131114:TLC131128 TUV131114:TUY131128 UER131114:UEU131128 UON131114:UOQ131128 UYJ131114:UYM131128 VIF131114:VII131128 VSB131114:VSE131128 WBX131114:WCA131128 WLT131114:WLW131128 WVP131114:WVS131128 J196650:M196664 JD196650:JG196664 SZ196650:TC196664 ACV196650:ACY196664 AMR196650:AMU196664 AWN196650:AWQ196664 BGJ196650:BGM196664 BQF196650:BQI196664 CAB196650:CAE196664 CJX196650:CKA196664 CTT196650:CTW196664 DDP196650:DDS196664 DNL196650:DNO196664 DXH196650:DXK196664 EHD196650:EHG196664 EQZ196650:ERC196664 FAV196650:FAY196664 FKR196650:FKU196664 FUN196650:FUQ196664 GEJ196650:GEM196664 GOF196650:GOI196664 GYB196650:GYE196664 HHX196650:HIA196664 HRT196650:HRW196664 IBP196650:IBS196664 ILL196650:ILO196664 IVH196650:IVK196664 JFD196650:JFG196664 JOZ196650:JPC196664 JYV196650:JYY196664 KIR196650:KIU196664 KSN196650:KSQ196664 LCJ196650:LCM196664 LMF196650:LMI196664 LWB196650:LWE196664 MFX196650:MGA196664 MPT196650:MPW196664 MZP196650:MZS196664 NJL196650:NJO196664 NTH196650:NTK196664 ODD196650:ODG196664 OMZ196650:ONC196664 OWV196650:OWY196664 PGR196650:PGU196664 PQN196650:PQQ196664 QAJ196650:QAM196664 QKF196650:QKI196664 QUB196650:QUE196664 RDX196650:REA196664 RNT196650:RNW196664 RXP196650:RXS196664 SHL196650:SHO196664 SRH196650:SRK196664 TBD196650:TBG196664 TKZ196650:TLC196664 TUV196650:TUY196664 UER196650:UEU196664 UON196650:UOQ196664 UYJ196650:UYM196664 VIF196650:VII196664 VSB196650:VSE196664 WBX196650:WCA196664 WLT196650:WLW196664 WVP196650:WVS196664 J262186:M262200 JD262186:JG262200 SZ262186:TC262200 ACV262186:ACY262200 AMR262186:AMU262200 AWN262186:AWQ262200 BGJ262186:BGM262200 BQF262186:BQI262200 CAB262186:CAE262200 CJX262186:CKA262200 CTT262186:CTW262200 DDP262186:DDS262200 DNL262186:DNO262200 DXH262186:DXK262200 EHD262186:EHG262200 EQZ262186:ERC262200 FAV262186:FAY262200 FKR262186:FKU262200 FUN262186:FUQ262200 GEJ262186:GEM262200 GOF262186:GOI262200 GYB262186:GYE262200 HHX262186:HIA262200 HRT262186:HRW262200 IBP262186:IBS262200 ILL262186:ILO262200 IVH262186:IVK262200 JFD262186:JFG262200 JOZ262186:JPC262200 JYV262186:JYY262200 KIR262186:KIU262200 KSN262186:KSQ262200 LCJ262186:LCM262200 LMF262186:LMI262200 LWB262186:LWE262200 MFX262186:MGA262200 MPT262186:MPW262200 MZP262186:MZS262200 NJL262186:NJO262200 NTH262186:NTK262200 ODD262186:ODG262200 OMZ262186:ONC262200 OWV262186:OWY262200 PGR262186:PGU262200 PQN262186:PQQ262200 QAJ262186:QAM262200 QKF262186:QKI262200 QUB262186:QUE262200 RDX262186:REA262200 RNT262186:RNW262200 RXP262186:RXS262200 SHL262186:SHO262200 SRH262186:SRK262200 TBD262186:TBG262200 TKZ262186:TLC262200 TUV262186:TUY262200 UER262186:UEU262200 UON262186:UOQ262200 UYJ262186:UYM262200 VIF262186:VII262200 VSB262186:VSE262200 WBX262186:WCA262200 WLT262186:WLW262200 WVP262186:WVS262200 J327722:M327736 JD327722:JG327736 SZ327722:TC327736 ACV327722:ACY327736 AMR327722:AMU327736 AWN327722:AWQ327736 BGJ327722:BGM327736 BQF327722:BQI327736 CAB327722:CAE327736 CJX327722:CKA327736 CTT327722:CTW327736 DDP327722:DDS327736 DNL327722:DNO327736 DXH327722:DXK327736 EHD327722:EHG327736 EQZ327722:ERC327736 FAV327722:FAY327736 FKR327722:FKU327736 FUN327722:FUQ327736 GEJ327722:GEM327736 GOF327722:GOI327736 GYB327722:GYE327736 HHX327722:HIA327736 HRT327722:HRW327736 IBP327722:IBS327736 ILL327722:ILO327736 IVH327722:IVK327736 JFD327722:JFG327736 JOZ327722:JPC327736 JYV327722:JYY327736 KIR327722:KIU327736 KSN327722:KSQ327736 LCJ327722:LCM327736 LMF327722:LMI327736 LWB327722:LWE327736 MFX327722:MGA327736 MPT327722:MPW327736 MZP327722:MZS327736 NJL327722:NJO327736 NTH327722:NTK327736 ODD327722:ODG327736 OMZ327722:ONC327736 OWV327722:OWY327736 PGR327722:PGU327736 PQN327722:PQQ327736 QAJ327722:QAM327736 QKF327722:QKI327736 QUB327722:QUE327736 RDX327722:REA327736 RNT327722:RNW327736 RXP327722:RXS327736 SHL327722:SHO327736 SRH327722:SRK327736 TBD327722:TBG327736 TKZ327722:TLC327736 TUV327722:TUY327736 UER327722:UEU327736 UON327722:UOQ327736 UYJ327722:UYM327736 VIF327722:VII327736 VSB327722:VSE327736 WBX327722:WCA327736 WLT327722:WLW327736 WVP327722:WVS327736 J393258:M393272 JD393258:JG393272 SZ393258:TC393272 ACV393258:ACY393272 AMR393258:AMU393272 AWN393258:AWQ393272 BGJ393258:BGM393272 BQF393258:BQI393272 CAB393258:CAE393272 CJX393258:CKA393272 CTT393258:CTW393272 DDP393258:DDS393272 DNL393258:DNO393272 DXH393258:DXK393272 EHD393258:EHG393272 EQZ393258:ERC393272 FAV393258:FAY393272 FKR393258:FKU393272 FUN393258:FUQ393272 GEJ393258:GEM393272 GOF393258:GOI393272 GYB393258:GYE393272 HHX393258:HIA393272 HRT393258:HRW393272 IBP393258:IBS393272 ILL393258:ILO393272 IVH393258:IVK393272 JFD393258:JFG393272 JOZ393258:JPC393272 JYV393258:JYY393272 KIR393258:KIU393272 KSN393258:KSQ393272 LCJ393258:LCM393272 LMF393258:LMI393272 LWB393258:LWE393272 MFX393258:MGA393272 MPT393258:MPW393272 MZP393258:MZS393272 NJL393258:NJO393272 NTH393258:NTK393272 ODD393258:ODG393272 OMZ393258:ONC393272 OWV393258:OWY393272 PGR393258:PGU393272 PQN393258:PQQ393272 QAJ393258:QAM393272 QKF393258:QKI393272 QUB393258:QUE393272 RDX393258:REA393272 RNT393258:RNW393272 RXP393258:RXS393272 SHL393258:SHO393272 SRH393258:SRK393272 TBD393258:TBG393272 TKZ393258:TLC393272 TUV393258:TUY393272 UER393258:UEU393272 UON393258:UOQ393272 UYJ393258:UYM393272 VIF393258:VII393272 VSB393258:VSE393272 WBX393258:WCA393272 WLT393258:WLW393272 WVP393258:WVS393272 J458794:M458808 JD458794:JG458808 SZ458794:TC458808 ACV458794:ACY458808 AMR458794:AMU458808 AWN458794:AWQ458808 BGJ458794:BGM458808 BQF458794:BQI458808 CAB458794:CAE458808 CJX458794:CKA458808 CTT458794:CTW458808 DDP458794:DDS458808 DNL458794:DNO458808 DXH458794:DXK458808 EHD458794:EHG458808 EQZ458794:ERC458808 FAV458794:FAY458808 FKR458794:FKU458808 FUN458794:FUQ458808 GEJ458794:GEM458808 GOF458794:GOI458808 GYB458794:GYE458808 HHX458794:HIA458808 HRT458794:HRW458808 IBP458794:IBS458808 ILL458794:ILO458808 IVH458794:IVK458808 JFD458794:JFG458808 JOZ458794:JPC458808 JYV458794:JYY458808 KIR458794:KIU458808 KSN458794:KSQ458808 LCJ458794:LCM458808 LMF458794:LMI458808 LWB458794:LWE458808 MFX458794:MGA458808 MPT458794:MPW458808 MZP458794:MZS458808 NJL458794:NJO458808 NTH458794:NTK458808 ODD458794:ODG458808 OMZ458794:ONC458808 OWV458794:OWY458808 PGR458794:PGU458808 PQN458794:PQQ458808 QAJ458794:QAM458808 QKF458794:QKI458808 QUB458794:QUE458808 RDX458794:REA458808 RNT458794:RNW458808 RXP458794:RXS458808 SHL458794:SHO458808 SRH458794:SRK458808 TBD458794:TBG458808 TKZ458794:TLC458808 TUV458794:TUY458808 UER458794:UEU458808 UON458794:UOQ458808 UYJ458794:UYM458808 VIF458794:VII458808 VSB458794:VSE458808 WBX458794:WCA458808 WLT458794:WLW458808 WVP458794:WVS458808 J524330:M524344 JD524330:JG524344 SZ524330:TC524344 ACV524330:ACY524344 AMR524330:AMU524344 AWN524330:AWQ524344 BGJ524330:BGM524344 BQF524330:BQI524344 CAB524330:CAE524344 CJX524330:CKA524344 CTT524330:CTW524344 DDP524330:DDS524344 DNL524330:DNO524344 DXH524330:DXK524344 EHD524330:EHG524344 EQZ524330:ERC524344 FAV524330:FAY524344 FKR524330:FKU524344 FUN524330:FUQ524344 GEJ524330:GEM524344 GOF524330:GOI524344 GYB524330:GYE524344 HHX524330:HIA524344 HRT524330:HRW524344 IBP524330:IBS524344 ILL524330:ILO524344 IVH524330:IVK524344 JFD524330:JFG524344 JOZ524330:JPC524344 JYV524330:JYY524344 KIR524330:KIU524344 KSN524330:KSQ524344 LCJ524330:LCM524344 LMF524330:LMI524344 LWB524330:LWE524344 MFX524330:MGA524344 MPT524330:MPW524344 MZP524330:MZS524344 NJL524330:NJO524344 NTH524330:NTK524344 ODD524330:ODG524344 OMZ524330:ONC524344 OWV524330:OWY524344 PGR524330:PGU524344 PQN524330:PQQ524344 QAJ524330:QAM524344 QKF524330:QKI524344 QUB524330:QUE524344 RDX524330:REA524344 RNT524330:RNW524344 RXP524330:RXS524344 SHL524330:SHO524344 SRH524330:SRK524344 TBD524330:TBG524344 TKZ524330:TLC524344 TUV524330:TUY524344 UER524330:UEU524344 UON524330:UOQ524344 UYJ524330:UYM524344 VIF524330:VII524344 VSB524330:VSE524344 WBX524330:WCA524344 WLT524330:WLW524344 WVP524330:WVS524344 J589866:M589880 JD589866:JG589880 SZ589866:TC589880 ACV589866:ACY589880 AMR589866:AMU589880 AWN589866:AWQ589880 BGJ589866:BGM589880 BQF589866:BQI589880 CAB589866:CAE589880 CJX589866:CKA589880 CTT589866:CTW589880 DDP589866:DDS589880 DNL589866:DNO589880 DXH589866:DXK589880 EHD589866:EHG589880 EQZ589866:ERC589880 FAV589866:FAY589880 FKR589866:FKU589880 FUN589866:FUQ589880 GEJ589866:GEM589880 GOF589866:GOI589880 GYB589866:GYE589880 HHX589866:HIA589880 HRT589866:HRW589880 IBP589866:IBS589880 ILL589866:ILO589880 IVH589866:IVK589880 JFD589866:JFG589880 JOZ589866:JPC589880 JYV589866:JYY589880 KIR589866:KIU589880 KSN589866:KSQ589880 LCJ589866:LCM589880 LMF589866:LMI589880 LWB589866:LWE589880 MFX589866:MGA589880 MPT589866:MPW589880 MZP589866:MZS589880 NJL589866:NJO589880 NTH589866:NTK589880 ODD589866:ODG589880 OMZ589866:ONC589880 OWV589866:OWY589880 PGR589866:PGU589880 PQN589866:PQQ589880 QAJ589866:QAM589880 QKF589866:QKI589880 QUB589866:QUE589880 RDX589866:REA589880 RNT589866:RNW589880 RXP589866:RXS589880 SHL589866:SHO589880 SRH589866:SRK589880 TBD589866:TBG589880 TKZ589866:TLC589880 TUV589866:TUY589880 UER589866:UEU589880 UON589866:UOQ589880 UYJ589866:UYM589880 VIF589866:VII589880 VSB589866:VSE589880 WBX589866:WCA589880 WLT589866:WLW589880 WVP589866:WVS589880 J655402:M655416 JD655402:JG655416 SZ655402:TC655416 ACV655402:ACY655416 AMR655402:AMU655416 AWN655402:AWQ655416 BGJ655402:BGM655416 BQF655402:BQI655416 CAB655402:CAE655416 CJX655402:CKA655416 CTT655402:CTW655416 DDP655402:DDS655416 DNL655402:DNO655416 DXH655402:DXK655416 EHD655402:EHG655416 EQZ655402:ERC655416 FAV655402:FAY655416 FKR655402:FKU655416 FUN655402:FUQ655416 GEJ655402:GEM655416 GOF655402:GOI655416 GYB655402:GYE655416 HHX655402:HIA655416 HRT655402:HRW655416 IBP655402:IBS655416 ILL655402:ILO655416 IVH655402:IVK655416 JFD655402:JFG655416 JOZ655402:JPC655416 JYV655402:JYY655416 KIR655402:KIU655416 KSN655402:KSQ655416 LCJ655402:LCM655416 LMF655402:LMI655416 LWB655402:LWE655416 MFX655402:MGA655416 MPT655402:MPW655416 MZP655402:MZS655416 NJL655402:NJO655416 NTH655402:NTK655416 ODD655402:ODG655416 OMZ655402:ONC655416 OWV655402:OWY655416 PGR655402:PGU655416 PQN655402:PQQ655416 QAJ655402:QAM655416 QKF655402:QKI655416 QUB655402:QUE655416 RDX655402:REA655416 RNT655402:RNW655416 RXP655402:RXS655416 SHL655402:SHO655416 SRH655402:SRK655416 TBD655402:TBG655416 TKZ655402:TLC655416 TUV655402:TUY655416 UER655402:UEU655416 UON655402:UOQ655416 UYJ655402:UYM655416 VIF655402:VII655416 VSB655402:VSE655416 WBX655402:WCA655416 WLT655402:WLW655416 WVP655402:WVS655416 J720938:M720952 JD720938:JG720952 SZ720938:TC720952 ACV720938:ACY720952 AMR720938:AMU720952 AWN720938:AWQ720952 BGJ720938:BGM720952 BQF720938:BQI720952 CAB720938:CAE720952 CJX720938:CKA720952 CTT720938:CTW720952 DDP720938:DDS720952 DNL720938:DNO720952 DXH720938:DXK720952 EHD720938:EHG720952 EQZ720938:ERC720952 FAV720938:FAY720952 FKR720938:FKU720952 FUN720938:FUQ720952 GEJ720938:GEM720952 GOF720938:GOI720952 GYB720938:GYE720952 HHX720938:HIA720952 HRT720938:HRW720952 IBP720938:IBS720952 ILL720938:ILO720952 IVH720938:IVK720952 JFD720938:JFG720952 JOZ720938:JPC720952 JYV720938:JYY720952 KIR720938:KIU720952 KSN720938:KSQ720952 LCJ720938:LCM720952 LMF720938:LMI720952 LWB720938:LWE720952 MFX720938:MGA720952 MPT720938:MPW720952 MZP720938:MZS720952 NJL720938:NJO720952 NTH720938:NTK720952 ODD720938:ODG720952 OMZ720938:ONC720952 OWV720938:OWY720952 PGR720938:PGU720952 PQN720938:PQQ720952 QAJ720938:QAM720952 QKF720938:QKI720952 QUB720938:QUE720952 RDX720938:REA720952 RNT720938:RNW720952 RXP720938:RXS720952 SHL720938:SHO720952 SRH720938:SRK720952 TBD720938:TBG720952 TKZ720938:TLC720952 TUV720938:TUY720952 UER720938:UEU720952 UON720938:UOQ720952 UYJ720938:UYM720952 VIF720938:VII720952 VSB720938:VSE720952 WBX720938:WCA720952 WLT720938:WLW720952 WVP720938:WVS720952 J786474:M786488 JD786474:JG786488 SZ786474:TC786488 ACV786474:ACY786488 AMR786474:AMU786488 AWN786474:AWQ786488 BGJ786474:BGM786488 BQF786474:BQI786488 CAB786474:CAE786488 CJX786474:CKA786488 CTT786474:CTW786488 DDP786474:DDS786488 DNL786474:DNO786488 DXH786474:DXK786488 EHD786474:EHG786488 EQZ786474:ERC786488 FAV786474:FAY786488 FKR786474:FKU786488 FUN786474:FUQ786488 GEJ786474:GEM786488 GOF786474:GOI786488 GYB786474:GYE786488 HHX786474:HIA786488 HRT786474:HRW786488 IBP786474:IBS786488 ILL786474:ILO786488 IVH786474:IVK786488 JFD786474:JFG786488 JOZ786474:JPC786488 JYV786474:JYY786488 KIR786474:KIU786488 KSN786474:KSQ786488 LCJ786474:LCM786488 LMF786474:LMI786488 LWB786474:LWE786488 MFX786474:MGA786488 MPT786474:MPW786488 MZP786474:MZS786488 NJL786474:NJO786488 NTH786474:NTK786488 ODD786474:ODG786488 OMZ786474:ONC786488 OWV786474:OWY786488 PGR786474:PGU786488 PQN786474:PQQ786488 QAJ786474:QAM786488 QKF786474:QKI786488 QUB786474:QUE786488 RDX786474:REA786488 RNT786474:RNW786488 RXP786474:RXS786488 SHL786474:SHO786488 SRH786474:SRK786488 TBD786474:TBG786488 TKZ786474:TLC786488 TUV786474:TUY786488 UER786474:UEU786488 UON786474:UOQ786488 UYJ786474:UYM786488 VIF786474:VII786488 VSB786474:VSE786488 WBX786474:WCA786488 WLT786474:WLW786488 WVP786474:WVS786488 J852010:M852024 JD852010:JG852024 SZ852010:TC852024 ACV852010:ACY852024 AMR852010:AMU852024 AWN852010:AWQ852024 BGJ852010:BGM852024 BQF852010:BQI852024 CAB852010:CAE852024 CJX852010:CKA852024 CTT852010:CTW852024 DDP852010:DDS852024 DNL852010:DNO852024 DXH852010:DXK852024 EHD852010:EHG852024 EQZ852010:ERC852024 FAV852010:FAY852024 FKR852010:FKU852024 FUN852010:FUQ852024 GEJ852010:GEM852024 GOF852010:GOI852024 GYB852010:GYE852024 HHX852010:HIA852024 HRT852010:HRW852024 IBP852010:IBS852024 ILL852010:ILO852024 IVH852010:IVK852024 JFD852010:JFG852024 JOZ852010:JPC852024 JYV852010:JYY852024 KIR852010:KIU852024 KSN852010:KSQ852024 LCJ852010:LCM852024 LMF852010:LMI852024 LWB852010:LWE852024 MFX852010:MGA852024 MPT852010:MPW852024 MZP852010:MZS852024 NJL852010:NJO852024 NTH852010:NTK852024 ODD852010:ODG852024 OMZ852010:ONC852024 OWV852010:OWY852024 PGR852010:PGU852024 PQN852010:PQQ852024 QAJ852010:QAM852024 QKF852010:QKI852024 QUB852010:QUE852024 RDX852010:REA852024 RNT852010:RNW852024 RXP852010:RXS852024 SHL852010:SHO852024 SRH852010:SRK852024 TBD852010:TBG852024 TKZ852010:TLC852024 TUV852010:TUY852024 UER852010:UEU852024 UON852010:UOQ852024 UYJ852010:UYM852024 VIF852010:VII852024 VSB852010:VSE852024 WBX852010:WCA852024 WLT852010:WLW852024 WVP852010:WVS852024 J917546:M917560 JD917546:JG917560 SZ917546:TC917560 ACV917546:ACY917560 AMR917546:AMU917560 AWN917546:AWQ917560 BGJ917546:BGM917560 BQF917546:BQI917560 CAB917546:CAE917560 CJX917546:CKA917560 CTT917546:CTW917560 DDP917546:DDS917560 DNL917546:DNO917560 DXH917546:DXK917560 EHD917546:EHG917560 EQZ917546:ERC917560 FAV917546:FAY917560 FKR917546:FKU917560 FUN917546:FUQ917560 GEJ917546:GEM917560 GOF917546:GOI917560 GYB917546:GYE917560 HHX917546:HIA917560 HRT917546:HRW917560 IBP917546:IBS917560 ILL917546:ILO917560 IVH917546:IVK917560 JFD917546:JFG917560 JOZ917546:JPC917560 JYV917546:JYY917560 KIR917546:KIU917560 KSN917546:KSQ917560 LCJ917546:LCM917560 LMF917546:LMI917560 LWB917546:LWE917560 MFX917546:MGA917560 MPT917546:MPW917560 MZP917546:MZS917560 NJL917546:NJO917560 NTH917546:NTK917560 ODD917546:ODG917560 OMZ917546:ONC917560 OWV917546:OWY917560 PGR917546:PGU917560 PQN917546:PQQ917560 QAJ917546:QAM917560 QKF917546:QKI917560 QUB917546:QUE917560 RDX917546:REA917560 RNT917546:RNW917560 RXP917546:RXS917560 SHL917546:SHO917560 SRH917546:SRK917560 TBD917546:TBG917560 TKZ917546:TLC917560 TUV917546:TUY917560 UER917546:UEU917560 UON917546:UOQ917560 UYJ917546:UYM917560 VIF917546:VII917560 VSB917546:VSE917560 WBX917546:WCA917560 WLT917546:WLW917560 WVP917546:WVS917560 J983082:M983096 JD983082:JG983096 SZ983082:TC983096 ACV983082:ACY983096 AMR983082:AMU983096 AWN983082:AWQ983096 BGJ983082:BGM983096 BQF983082:BQI983096 CAB983082:CAE983096 CJX983082:CKA983096 CTT983082:CTW983096 DDP983082:DDS983096 DNL983082:DNO983096 DXH983082:DXK983096 EHD983082:EHG983096 EQZ983082:ERC983096 FAV983082:FAY983096 FKR983082:FKU983096 FUN983082:FUQ983096 GEJ983082:GEM983096 GOF983082:GOI983096 GYB983082:GYE983096 HHX983082:HIA983096 HRT983082:HRW983096 IBP983082:IBS983096 ILL983082:ILO983096 IVH983082:IVK983096 JFD983082:JFG983096 JOZ983082:JPC983096 JYV983082:JYY983096 KIR983082:KIU983096 KSN983082:KSQ983096 LCJ983082:LCM983096 LMF983082:LMI983096 LWB983082:LWE983096 MFX983082:MGA983096 MPT983082:MPW983096 MZP983082:MZS983096 NJL983082:NJO983096 NTH983082:NTK983096 ODD983082:ODG983096 OMZ983082:ONC983096 OWV983082:OWY983096 PGR983082:PGU983096 PQN983082:PQQ983096 QAJ983082:QAM983096 QKF983082:QKI983096 QUB983082:QUE983096 RDX983082:REA983096 RNT983082:RNW983096 RXP983082:RXS983096 SHL983082:SHO983096 SRH983082:SRK983096 TBD983082:TBG983096 TKZ983082:TLC983096 TUV983082:TUY983096 UER983082:UEU983096 UON983082:UOQ983096 UYJ983082:UYM983096 VIF983082:VII983096 VSB983082:VSE983096 WBX983082:WCA983096 WLT983082:WLW983096 WVP983082:WVS983096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V65545:W65545 JP65545:JQ65545 TL65545:TM65545 ADH65545:ADI65545 AND65545:ANE65545 AWZ65545:AXA65545 BGV65545:BGW65545 BQR65545:BQS65545 CAN65545:CAO65545 CKJ65545:CKK65545 CUF65545:CUG65545 DEB65545:DEC65545 DNX65545:DNY65545 DXT65545:DXU65545 EHP65545:EHQ65545 ERL65545:ERM65545 FBH65545:FBI65545 FLD65545:FLE65545 FUZ65545:FVA65545 GEV65545:GEW65545 GOR65545:GOS65545 GYN65545:GYO65545 HIJ65545:HIK65545 HSF65545:HSG65545 ICB65545:ICC65545 ILX65545:ILY65545 IVT65545:IVU65545 JFP65545:JFQ65545 JPL65545:JPM65545 JZH65545:JZI65545 KJD65545:KJE65545 KSZ65545:KTA65545 LCV65545:LCW65545 LMR65545:LMS65545 LWN65545:LWO65545 MGJ65545:MGK65545 MQF65545:MQG65545 NAB65545:NAC65545 NJX65545:NJY65545 NTT65545:NTU65545 ODP65545:ODQ65545 ONL65545:ONM65545 OXH65545:OXI65545 PHD65545:PHE65545 PQZ65545:PRA65545 QAV65545:QAW65545 QKR65545:QKS65545 QUN65545:QUO65545 REJ65545:REK65545 ROF65545:ROG65545 RYB65545:RYC65545 SHX65545:SHY65545 SRT65545:SRU65545 TBP65545:TBQ65545 TLL65545:TLM65545 TVH65545:TVI65545 UFD65545:UFE65545 UOZ65545:UPA65545 UYV65545:UYW65545 VIR65545:VIS65545 VSN65545:VSO65545 WCJ65545:WCK65545 WMF65545:WMG65545 WWB65545:WWC65545 V131081:W131081 JP131081:JQ131081 TL131081:TM131081 ADH131081:ADI131081 AND131081:ANE131081 AWZ131081:AXA131081 BGV131081:BGW131081 BQR131081:BQS131081 CAN131081:CAO131081 CKJ131081:CKK131081 CUF131081:CUG131081 DEB131081:DEC131081 DNX131081:DNY131081 DXT131081:DXU131081 EHP131081:EHQ131081 ERL131081:ERM131081 FBH131081:FBI131081 FLD131081:FLE131081 FUZ131081:FVA131081 GEV131081:GEW131081 GOR131081:GOS131081 GYN131081:GYO131081 HIJ131081:HIK131081 HSF131081:HSG131081 ICB131081:ICC131081 ILX131081:ILY131081 IVT131081:IVU131081 JFP131081:JFQ131081 JPL131081:JPM131081 JZH131081:JZI131081 KJD131081:KJE131081 KSZ131081:KTA131081 LCV131081:LCW131081 LMR131081:LMS131081 LWN131081:LWO131081 MGJ131081:MGK131081 MQF131081:MQG131081 NAB131081:NAC131081 NJX131081:NJY131081 NTT131081:NTU131081 ODP131081:ODQ131081 ONL131081:ONM131081 OXH131081:OXI131081 PHD131081:PHE131081 PQZ131081:PRA131081 QAV131081:QAW131081 QKR131081:QKS131081 QUN131081:QUO131081 REJ131081:REK131081 ROF131081:ROG131081 RYB131081:RYC131081 SHX131081:SHY131081 SRT131081:SRU131081 TBP131081:TBQ131081 TLL131081:TLM131081 TVH131081:TVI131081 UFD131081:UFE131081 UOZ131081:UPA131081 UYV131081:UYW131081 VIR131081:VIS131081 VSN131081:VSO131081 WCJ131081:WCK131081 WMF131081:WMG131081 WWB131081:WWC131081 V196617:W196617 JP196617:JQ196617 TL196617:TM196617 ADH196617:ADI196617 AND196617:ANE196617 AWZ196617:AXA196617 BGV196617:BGW196617 BQR196617:BQS196617 CAN196617:CAO196617 CKJ196617:CKK196617 CUF196617:CUG196617 DEB196617:DEC196617 DNX196617:DNY196617 DXT196617:DXU196617 EHP196617:EHQ196617 ERL196617:ERM196617 FBH196617:FBI196617 FLD196617:FLE196617 FUZ196617:FVA196617 GEV196617:GEW196617 GOR196617:GOS196617 GYN196617:GYO196617 HIJ196617:HIK196617 HSF196617:HSG196617 ICB196617:ICC196617 ILX196617:ILY196617 IVT196617:IVU196617 JFP196617:JFQ196617 JPL196617:JPM196617 JZH196617:JZI196617 KJD196617:KJE196617 KSZ196617:KTA196617 LCV196617:LCW196617 LMR196617:LMS196617 LWN196617:LWO196617 MGJ196617:MGK196617 MQF196617:MQG196617 NAB196617:NAC196617 NJX196617:NJY196617 NTT196617:NTU196617 ODP196617:ODQ196617 ONL196617:ONM196617 OXH196617:OXI196617 PHD196617:PHE196617 PQZ196617:PRA196617 QAV196617:QAW196617 QKR196617:QKS196617 QUN196617:QUO196617 REJ196617:REK196617 ROF196617:ROG196617 RYB196617:RYC196617 SHX196617:SHY196617 SRT196617:SRU196617 TBP196617:TBQ196617 TLL196617:TLM196617 TVH196617:TVI196617 UFD196617:UFE196617 UOZ196617:UPA196617 UYV196617:UYW196617 VIR196617:VIS196617 VSN196617:VSO196617 WCJ196617:WCK196617 WMF196617:WMG196617 WWB196617:WWC196617 V262153:W262153 JP262153:JQ262153 TL262153:TM262153 ADH262153:ADI262153 AND262153:ANE262153 AWZ262153:AXA262153 BGV262153:BGW262153 BQR262153:BQS262153 CAN262153:CAO262153 CKJ262153:CKK262153 CUF262153:CUG262153 DEB262153:DEC262153 DNX262153:DNY262153 DXT262153:DXU262153 EHP262153:EHQ262153 ERL262153:ERM262153 FBH262153:FBI262153 FLD262153:FLE262153 FUZ262153:FVA262153 GEV262153:GEW262153 GOR262153:GOS262153 GYN262153:GYO262153 HIJ262153:HIK262153 HSF262153:HSG262153 ICB262153:ICC262153 ILX262153:ILY262153 IVT262153:IVU262153 JFP262153:JFQ262153 JPL262153:JPM262153 JZH262153:JZI262153 KJD262153:KJE262153 KSZ262153:KTA262153 LCV262153:LCW262153 LMR262153:LMS262153 LWN262153:LWO262153 MGJ262153:MGK262153 MQF262153:MQG262153 NAB262153:NAC262153 NJX262153:NJY262153 NTT262153:NTU262153 ODP262153:ODQ262153 ONL262153:ONM262153 OXH262153:OXI262153 PHD262153:PHE262153 PQZ262153:PRA262153 QAV262153:QAW262153 QKR262153:QKS262153 QUN262153:QUO262153 REJ262153:REK262153 ROF262153:ROG262153 RYB262153:RYC262153 SHX262153:SHY262153 SRT262153:SRU262153 TBP262153:TBQ262153 TLL262153:TLM262153 TVH262153:TVI262153 UFD262153:UFE262153 UOZ262153:UPA262153 UYV262153:UYW262153 VIR262153:VIS262153 VSN262153:VSO262153 WCJ262153:WCK262153 WMF262153:WMG262153 WWB262153:WWC262153 V327689:W327689 JP327689:JQ327689 TL327689:TM327689 ADH327689:ADI327689 AND327689:ANE327689 AWZ327689:AXA327689 BGV327689:BGW327689 BQR327689:BQS327689 CAN327689:CAO327689 CKJ327689:CKK327689 CUF327689:CUG327689 DEB327689:DEC327689 DNX327689:DNY327689 DXT327689:DXU327689 EHP327689:EHQ327689 ERL327689:ERM327689 FBH327689:FBI327689 FLD327689:FLE327689 FUZ327689:FVA327689 GEV327689:GEW327689 GOR327689:GOS327689 GYN327689:GYO327689 HIJ327689:HIK327689 HSF327689:HSG327689 ICB327689:ICC327689 ILX327689:ILY327689 IVT327689:IVU327689 JFP327689:JFQ327689 JPL327689:JPM327689 JZH327689:JZI327689 KJD327689:KJE327689 KSZ327689:KTA327689 LCV327689:LCW327689 LMR327689:LMS327689 LWN327689:LWO327689 MGJ327689:MGK327689 MQF327689:MQG327689 NAB327689:NAC327689 NJX327689:NJY327689 NTT327689:NTU327689 ODP327689:ODQ327689 ONL327689:ONM327689 OXH327689:OXI327689 PHD327689:PHE327689 PQZ327689:PRA327689 QAV327689:QAW327689 QKR327689:QKS327689 QUN327689:QUO327689 REJ327689:REK327689 ROF327689:ROG327689 RYB327689:RYC327689 SHX327689:SHY327689 SRT327689:SRU327689 TBP327689:TBQ327689 TLL327689:TLM327689 TVH327689:TVI327689 UFD327689:UFE327689 UOZ327689:UPA327689 UYV327689:UYW327689 VIR327689:VIS327689 VSN327689:VSO327689 WCJ327689:WCK327689 WMF327689:WMG327689 WWB327689:WWC327689 V393225:W393225 JP393225:JQ393225 TL393225:TM393225 ADH393225:ADI393225 AND393225:ANE393225 AWZ393225:AXA393225 BGV393225:BGW393225 BQR393225:BQS393225 CAN393225:CAO393225 CKJ393225:CKK393225 CUF393225:CUG393225 DEB393225:DEC393225 DNX393225:DNY393225 DXT393225:DXU393225 EHP393225:EHQ393225 ERL393225:ERM393225 FBH393225:FBI393225 FLD393225:FLE393225 FUZ393225:FVA393225 GEV393225:GEW393225 GOR393225:GOS393225 GYN393225:GYO393225 HIJ393225:HIK393225 HSF393225:HSG393225 ICB393225:ICC393225 ILX393225:ILY393225 IVT393225:IVU393225 JFP393225:JFQ393225 JPL393225:JPM393225 JZH393225:JZI393225 KJD393225:KJE393225 KSZ393225:KTA393225 LCV393225:LCW393225 LMR393225:LMS393225 LWN393225:LWO393225 MGJ393225:MGK393225 MQF393225:MQG393225 NAB393225:NAC393225 NJX393225:NJY393225 NTT393225:NTU393225 ODP393225:ODQ393225 ONL393225:ONM393225 OXH393225:OXI393225 PHD393225:PHE393225 PQZ393225:PRA393225 QAV393225:QAW393225 QKR393225:QKS393225 QUN393225:QUO393225 REJ393225:REK393225 ROF393225:ROG393225 RYB393225:RYC393225 SHX393225:SHY393225 SRT393225:SRU393225 TBP393225:TBQ393225 TLL393225:TLM393225 TVH393225:TVI393225 UFD393225:UFE393225 UOZ393225:UPA393225 UYV393225:UYW393225 VIR393225:VIS393225 VSN393225:VSO393225 WCJ393225:WCK393225 WMF393225:WMG393225 WWB393225:WWC393225 V458761:W458761 JP458761:JQ458761 TL458761:TM458761 ADH458761:ADI458761 AND458761:ANE458761 AWZ458761:AXA458761 BGV458761:BGW458761 BQR458761:BQS458761 CAN458761:CAO458761 CKJ458761:CKK458761 CUF458761:CUG458761 DEB458761:DEC458761 DNX458761:DNY458761 DXT458761:DXU458761 EHP458761:EHQ458761 ERL458761:ERM458761 FBH458761:FBI458761 FLD458761:FLE458761 FUZ458761:FVA458761 GEV458761:GEW458761 GOR458761:GOS458761 GYN458761:GYO458761 HIJ458761:HIK458761 HSF458761:HSG458761 ICB458761:ICC458761 ILX458761:ILY458761 IVT458761:IVU458761 JFP458761:JFQ458761 JPL458761:JPM458761 JZH458761:JZI458761 KJD458761:KJE458761 KSZ458761:KTA458761 LCV458761:LCW458761 LMR458761:LMS458761 LWN458761:LWO458761 MGJ458761:MGK458761 MQF458761:MQG458761 NAB458761:NAC458761 NJX458761:NJY458761 NTT458761:NTU458761 ODP458761:ODQ458761 ONL458761:ONM458761 OXH458761:OXI458761 PHD458761:PHE458761 PQZ458761:PRA458761 QAV458761:QAW458761 QKR458761:QKS458761 QUN458761:QUO458761 REJ458761:REK458761 ROF458761:ROG458761 RYB458761:RYC458761 SHX458761:SHY458761 SRT458761:SRU458761 TBP458761:TBQ458761 TLL458761:TLM458761 TVH458761:TVI458761 UFD458761:UFE458761 UOZ458761:UPA458761 UYV458761:UYW458761 VIR458761:VIS458761 VSN458761:VSO458761 WCJ458761:WCK458761 WMF458761:WMG458761 WWB458761:WWC458761 V524297:W524297 JP524297:JQ524297 TL524297:TM524297 ADH524297:ADI524297 AND524297:ANE524297 AWZ524297:AXA524297 BGV524297:BGW524297 BQR524297:BQS524297 CAN524297:CAO524297 CKJ524297:CKK524297 CUF524297:CUG524297 DEB524297:DEC524297 DNX524297:DNY524297 DXT524297:DXU524297 EHP524297:EHQ524297 ERL524297:ERM524297 FBH524297:FBI524297 FLD524297:FLE524297 FUZ524297:FVA524297 GEV524297:GEW524297 GOR524297:GOS524297 GYN524297:GYO524297 HIJ524297:HIK524297 HSF524297:HSG524297 ICB524297:ICC524297 ILX524297:ILY524297 IVT524297:IVU524297 JFP524297:JFQ524297 JPL524297:JPM524297 JZH524297:JZI524297 KJD524297:KJE524297 KSZ524297:KTA524297 LCV524297:LCW524297 LMR524297:LMS524297 LWN524297:LWO524297 MGJ524297:MGK524297 MQF524297:MQG524297 NAB524297:NAC524297 NJX524297:NJY524297 NTT524297:NTU524297 ODP524297:ODQ524297 ONL524297:ONM524297 OXH524297:OXI524297 PHD524297:PHE524297 PQZ524297:PRA524297 QAV524297:QAW524297 QKR524297:QKS524297 QUN524297:QUO524297 REJ524297:REK524297 ROF524297:ROG524297 RYB524297:RYC524297 SHX524297:SHY524297 SRT524297:SRU524297 TBP524297:TBQ524297 TLL524297:TLM524297 TVH524297:TVI524297 UFD524297:UFE524297 UOZ524297:UPA524297 UYV524297:UYW524297 VIR524297:VIS524297 VSN524297:VSO524297 WCJ524297:WCK524297 WMF524297:WMG524297 WWB524297:WWC524297 V589833:W589833 JP589833:JQ589833 TL589833:TM589833 ADH589833:ADI589833 AND589833:ANE589833 AWZ589833:AXA589833 BGV589833:BGW589833 BQR589833:BQS589833 CAN589833:CAO589833 CKJ589833:CKK589833 CUF589833:CUG589833 DEB589833:DEC589833 DNX589833:DNY589833 DXT589833:DXU589833 EHP589833:EHQ589833 ERL589833:ERM589833 FBH589833:FBI589833 FLD589833:FLE589833 FUZ589833:FVA589833 GEV589833:GEW589833 GOR589833:GOS589833 GYN589833:GYO589833 HIJ589833:HIK589833 HSF589833:HSG589833 ICB589833:ICC589833 ILX589833:ILY589833 IVT589833:IVU589833 JFP589833:JFQ589833 JPL589833:JPM589833 JZH589833:JZI589833 KJD589833:KJE589833 KSZ589833:KTA589833 LCV589833:LCW589833 LMR589833:LMS589833 LWN589833:LWO589833 MGJ589833:MGK589833 MQF589833:MQG589833 NAB589833:NAC589833 NJX589833:NJY589833 NTT589833:NTU589833 ODP589833:ODQ589833 ONL589833:ONM589833 OXH589833:OXI589833 PHD589833:PHE589833 PQZ589833:PRA589833 QAV589833:QAW589833 QKR589833:QKS589833 QUN589833:QUO589833 REJ589833:REK589833 ROF589833:ROG589833 RYB589833:RYC589833 SHX589833:SHY589833 SRT589833:SRU589833 TBP589833:TBQ589833 TLL589833:TLM589833 TVH589833:TVI589833 UFD589833:UFE589833 UOZ589833:UPA589833 UYV589833:UYW589833 VIR589833:VIS589833 VSN589833:VSO589833 WCJ589833:WCK589833 WMF589833:WMG589833 WWB589833:WWC589833 V655369:W655369 JP655369:JQ655369 TL655369:TM655369 ADH655369:ADI655369 AND655369:ANE655369 AWZ655369:AXA655369 BGV655369:BGW655369 BQR655369:BQS655369 CAN655369:CAO655369 CKJ655369:CKK655369 CUF655369:CUG655369 DEB655369:DEC655369 DNX655369:DNY655369 DXT655369:DXU655369 EHP655369:EHQ655369 ERL655369:ERM655369 FBH655369:FBI655369 FLD655369:FLE655369 FUZ655369:FVA655369 GEV655369:GEW655369 GOR655369:GOS655369 GYN655369:GYO655369 HIJ655369:HIK655369 HSF655369:HSG655369 ICB655369:ICC655369 ILX655369:ILY655369 IVT655369:IVU655369 JFP655369:JFQ655369 JPL655369:JPM655369 JZH655369:JZI655369 KJD655369:KJE655369 KSZ655369:KTA655369 LCV655369:LCW655369 LMR655369:LMS655369 LWN655369:LWO655369 MGJ655369:MGK655369 MQF655369:MQG655369 NAB655369:NAC655369 NJX655369:NJY655369 NTT655369:NTU655369 ODP655369:ODQ655369 ONL655369:ONM655369 OXH655369:OXI655369 PHD655369:PHE655369 PQZ655369:PRA655369 QAV655369:QAW655369 QKR655369:QKS655369 QUN655369:QUO655369 REJ655369:REK655369 ROF655369:ROG655369 RYB655369:RYC655369 SHX655369:SHY655369 SRT655369:SRU655369 TBP655369:TBQ655369 TLL655369:TLM655369 TVH655369:TVI655369 UFD655369:UFE655369 UOZ655369:UPA655369 UYV655369:UYW655369 VIR655369:VIS655369 VSN655369:VSO655369 WCJ655369:WCK655369 WMF655369:WMG655369 WWB655369:WWC655369 V720905:W720905 JP720905:JQ720905 TL720905:TM720905 ADH720905:ADI720905 AND720905:ANE720905 AWZ720905:AXA720905 BGV720905:BGW720905 BQR720905:BQS720905 CAN720905:CAO720905 CKJ720905:CKK720905 CUF720905:CUG720905 DEB720905:DEC720905 DNX720905:DNY720905 DXT720905:DXU720905 EHP720905:EHQ720905 ERL720905:ERM720905 FBH720905:FBI720905 FLD720905:FLE720905 FUZ720905:FVA720905 GEV720905:GEW720905 GOR720905:GOS720905 GYN720905:GYO720905 HIJ720905:HIK720905 HSF720905:HSG720905 ICB720905:ICC720905 ILX720905:ILY720905 IVT720905:IVU720905 JFP720905:JFQ720905 JPL720905:JPM720905 JZH720905:JZI720905 KJD720905:KJE720905 KSZ720905:KTA720905 LCV720905:LCW720905 LMR720905:LMS720905 LWN720905:LWO720905 MGJ720905:MGK720905 MQF720905:MQG720905 NAB720905:NAC720905 NJX720905:NJY720905 NTT720905:NTU720905 ODP720905:ODQ720905 ONL720905:ONM720905 OXH720905:OXI720905 PHD720905:PHE720905 PQZ720905:PRA720905 QAV720905:QAW720905 QKR720905:QKS720905 QUN720905:QUO720905 REJ720905:REK720905 ROF720905:ROG720905 RYB720905:RYC720905 SHX720905:SHY720905 SRT720905:SRU720905 TBP720905:TBQ720905 TLL720905:TLM720905 TVH720905:TVI720905 UFD720905:UFE720905 UOZ720905:UPA720905 UYV720905:UYW720905 VIR720905:VIS720905 VSN720905:VSO720905 WCJ720905:WCK720905 WMF720905:WMG720905 WWB720905:WWC720905 V786441:W786441 JP786441:JQ786441 TL786441:TM786441 ADH786441:ADI786441 AND786441:ANE786441 AWZ786441:AXA786441 BGV786441:BGW786441 BQR786441:BQS786441 CAN786441:CAO786441 CKJ786441:CKK786441 CUF786441:CUG786441 DEB786441:DEC786441 DNX786441:DNY786441 DXT786441:DXU786441 EHP786441:EHQ786441 ERL786441:ERM786441 FBH786441:FBI786441 FLD786441:FLE786441 FUZ786441:FVA786441 GEV786441:GEW786441 GOR786441:GOS786441 GYN786441:GYO786441 HIJ786441:HIK786441 HSF786441:HSG786441 ICB786441:ICC786441 ILX786441:ILY786441 IVT786441:IVU786441 JFP786441:JFQ786441 JPL786441:JPM786441 JZH786441:JZI786441 KJD786441:KJE786441 KSZ786441:KTA786441 LCV786441:LCW786441 LMR786441:LMS786441 LWN786441:LWO786441 MGJ786441:MGK786441 MQF786441:MQG786441 NAB786441:NAC786441 NJX786441:NJY786441 NTT786441:NTU786441 ODP786441:ODQ786441 ONL786441:ONM786441 OXH786441:OXI786441 PHD786441:PHE786441 PQZ786441:PRA786441 QAV786441:QAW786441 QKR786441:QKS786441 QUN786441:QUO786441 REJ786441:REK786441 ROF786441:ROG786441 RYB786441:RYC786441 SHX786441:SHY786441 SRT786441:SRU786441 TBP786441:TBQ786441 TLL786441:TLM786441 TVH786441:TVI786441 UFD786441:UFE786441 UOZ786441:UPA786441 UYV786441:UYW786441 VIR786441:VIS786441 VSN786441:VSO786441 WCJ786441:WCK786441 WMF786441:WMG786441 WWB786441:WWC786441 V851977:W851977 JP851977:JQ851977 TL851977:TM851977 ADH851977:ADI851977 AND851977:ANE851977 AWZ851977:AXA851977 BGV851977:BGW851977 BQR851977:BQS851977 CAN851977:CAO851977 CKJ851977:CKK851977 CUF851977:CUG851977 DEB851977:DEC851977 DNX851977:DNY851977 DXT851977:DXU851977 EHP851977:EHQ851977 ERL851977:ERM851977 FBH851977:FBI851977 FLD851977:FLE851977 FUZ851977:FVA851977 GEV851977:GEW851977 GOR851977:GOS851977 GYN851977:GYO851977 HIJ851977:HIK851977 HSF851977:HSG851977 ICB851977:ICC851977 ILX851977:ILY851977 IVT851977:IVU851977 JFP851977:JFQ851977 JPL851977:JPM851977 JZH851977:JZI851977 KJD851977:KJE851977 KSZ851977:KTA851977 LCV851977:LCW851977 LMR851977:LMS851977 LWN851977:LWO851977 MGJ851977:MGK851977 MQF851977:MQG851977 NAB851977:NAC851977 NJX851977:NJY851977 NTT851977:NTU851977 ODP851977:ODQ851977 ONL851977:ONM851977 OXH851977:OXI851977 PHD851977:PHE851977 PQZ851977:PRA851977 QAV851977:QAW851977 QKR851977:QKS851977 QUN851977:QUO851977 REJ851977:REK851977 ROF851977:ROG851977 RYB851977:RYC851977 SHX851977:SHY851977 SRT851977:SRU851977 TBP851977:TBQ851977 TLL851977:TLM851977 TVH851977:TVI851977 UFD851977:UFE851977 UOZ851977:UPA851977 UYV851977:UYW851977 VIR851977:VIS851977 VSN851977:VSO851977 WCJ851977:WCK851977 WMF851977:WMG851977 WWB851977:WWC851977 V917513:W917513 JP917513:JQ917513 TL917513:TM917513 ADH917513:ADI917513 AND917513:ANE917513 AWZ917513:AXA917513 BGV917513:BGW917513 BQR917513:BQS917513 CAN917513:CAO917513 CKJ917513:CKK917513 CUF917513:CUG917513 DEB917513:DEC917513 DNX917513:DNY917513 DXT917513:DXU917513 EHP917513:EHQ917513 ERL917513:ERM917513 FBH917513:FBI917513 FLD917513:FLE917513 FUZ917513:FVA917513 GEV917513:GEW917513 GOR917513:GOS917513 GYN917513:GYO917513 HIJ917513:HIK917513 HSF917513:HSG917513 ICB917513:ICC917513 ILX917513:ILY917513 IVT917513:IVU917513 JFP917513:JFQ917513 JPL917513:JPM917513 JZH917513:JZI917513 KJD917513:KJE917513 KSZ917513:KTA917513 LCV917513:LCW917513 LMR917513:LMS917513 LWN917513:LWO917513 MGJ917513:MGK917513 MQF917513:MQG917513 NAB917513:NAC917513 NJX917513:NJY917513 NTT917513:NTU917513 ODP917513:ODQ917513 ONL917513:ONM917513 OXH917513:OXI917513 PHD917513:PHE917513 PQZ917513:PRA917513 QAV917513:QAW917513 QKR917513:QKS917513 QUN917513:QUO917513 REJ917513:REK917513 ROF917513:ROG917513 RYB917513:RYC917513 SHX917513:SHY917513 SRT917513:SRU917513 TBP917513:TBQ917513 TLL917513:TLM917513 TVH917513:TVI917513 UFD917513:UFE917513 UOZ917513:UPA917513 UYV917513:UYW917513 VIR917513:VIS917513 VSN917513:VSO917513 WCJ917513:WCK917513 WMF917513:WMG917513 WWB917513:WWC917513 V983049:W983049 JP983049:JQ983049 TL983049:TM983049 ADH983049:ADI983049 AND983049:ANE983049 AWZ983049:AXA983049 BGV983049:BGW983049 BQR983049:BQS983049 CAN983049:CAO983049 CKJ983049:CKK983049 CUF983049:CUG983049 DEB983049:DEC983049 DNX983049:DNY983049 DXT983049:DXU983049 EHP983049:EHQ983049 ERL983049:ERM983049 FBH983049:FBI983049 FLD983049:FLE983049 FUZ983049:FVA983049 GEV983049:GEW983049 GOR983049:GOS983049 GYN983049:GYO983049 HIJ983049:HIK983049 HSF983049:HSG983049 ICB983049:ICC983049 ILX983049:ILY983049 IVT983049:IVU983049 JFP983049:JFQ983049 JPL983049:JPM983049 JZH983049:JZI983049 KJD983049:KJE983049 KSZ983049:KTA983049 LCV983049:LCW983049 LMR983049:LMS983049 LWN983049:LWO983049 MGJ983049:MGK983049 MQF983049:MQG983049 NAB983049:NAC983049 NJX983049:NJY983049 NTT983049:NTU983049 ODP983049:ODQ983049 ONL983049:ONM983049 OXH983049:OXI983049 PHD983049:PHE983049 PQZ983049:PRA983049 QAV983049:QAW983049 QKR983049:QKS983049 QUN983049:QUO983049 REJ983049:REK983049 ROF983049:ROG983049 RYB983049:RYC983049 SHX983049:SHY983049 SRT983049:SRU983049 TBP983049:TBQ983049 TLL983049:TLM983049 TVH983049:TVI983049 UFD983049:UFE983049 UOZ983049:UPA983049 UYV983049:UYW983049 VIR983049:VIS983049 VSN983049:VSO983049 WCJ983049:WCK983049 WMF983049:WMG983049 WWB983049:WWC983049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AE33:AF34 WCL917526:WCZ917526 WMH917526:WMV917526 WWD917526:WWR917526 X983062:AL983062 JR983062:KF983062 TN983062:UB983062 ADJ983062:ADX983062 ANF983062:ANT983062 AXB983062:AXP983062 BGX983062:BHL983062 BQT983062:BRH983062 CAP983062:CBD983062 CKL983062:CKZ983062 CUH983062:CUV983062 DED983062:DER983062 DNZ983062:DON983062 DXV983062:DYJ983062 EHR983062:EIF983062 ERN983062:ESB983062 FBJ983062:FBX983062 FLF983062:FLT983062 FVB983062:FVP983062 GEX983062:GFL983062 GOT983062:GPH983062 GYP983062:GZD983062 HIL983062:HIZ983062 HSH983062:HSV983062 ICD983062:ICR983062 ILZ983062:IMN983062 IVV983062:IWJ983062 JFR983062:JGF983062 JPN983062:JQB983062 JZJ983062:JZX983062 KJF983062:KJT983062 KTB983062:KTP983062 LCX983062:LDL983062 LMT983062:LNH983062 LWP983062:LXD983062 MGL983062:MGZ983062 MQH983062:MQV983062 NAD983062:NAR983062 NJZ983062:NKN983062 NTV983062:NUJ983062 ODR983062:OEF983062 ONN983062:OOB983062 OXJ983062:OXX983062 PHF983062:PHT983062 PRB983062:PRP983062 QAX983062:QBL983062 QKT983062:QLH983062 QUP983062:QVD983062 REL983062:REZ983062 ROH983062:ROV983062 RYD983062:RYR983062 SHZ983062:SIN983062 SRV983062:SSJ983062 TBR983062:TCF983062 TLN983062:TMB983062 TVJ983062:TVX983062 UFF983062:UFT983062 UPB983062:UPP983062 UYX983062:UZL983062 AD33:AD35 AK65571:AM65573 KE65571:KG65573 UA65571:UC65573 ADW65571:ADY65573 ANS65571:ANU65573 AXO65571:AXQ65573 BHK65571:BHM65573 BRG65571:BRI65573 CBC65571:CBE65573 CKY65571:CLA65573 CUU65571:CUW65573 DEQ65571:DES65573 DOM65571:DOO65573 DYI65571:DYK65573 EIE65571:EIG65573 ESA65571:ESC65573 FBW65571:FBY65573 FLS65571:FLU65573 FVO65571:FVQ65573 GFK65571:GFM65573 GPG65571:GPI65573 GZC65571:GZE65573 HIY65571:HJA65573 HSU65571:HSW65573 ICQ65571:ICS65573 IMM65571:IMO65573 IWI65571:IWK65573 JGE65571:JGG65573 JQA65571:JQC65573 JZW65571:JZY65573 KJS65571:KJU65573 KTO65571:KTQ65573 LDK65571:LDM65573 LNG65571:LNI65573 LXC65571:LXE65573 MGY65571:MHA65573 MQU65571:MQW65573 NAQ65571:NAS65573 NKM65571:NKO65573 NUI65571:NUK65573 OEE65571:OEG65573 OOA65571:OOC65573 OXW65571:OXY65573 PHS65571:PHU65573 PRO65571:PRQ65573 QBK65571:QBM65573 QLG65571:QLI65573 QVC65571:QVE65573 REY65571:RFA65573 ROU65571:ROW65573 RYQ65571:RYS65573 SIM65571:SIO65573 SSI65571:SSK65573 TCE65571:TCG65573 TMA65571:TMC65573 TVW65571:TVY65573 UFS65571:UFU65573 UPO65571:UPQ65573 UZK65571:UZM65573 VJG65571:VJI65573 VTC65571:VTE65573 WCY65571:WDA65573 WMU65571:WMW65573 WWQ65571:WWS65573 AK131107:AM131109 KE131107:KG131109 UA131107:UC131109 ADW131107:ADY131109 ANS131107:ANU131109 AXO131107:AXQ131109 BHK131107:BHM131109 BRG131107:BRI131109 CBC131107:CBE131109 CKY131107:CLA131109 CUU131107:CUW131109 DEQ131107:DES131109 DOM131107:DOO131109 DYI131107:DYK131109 EIE131107:EIG131109 ESA131107:ESC131109 FBW131107:FBY131109 FLS131107:FLU131109 FVO131107:FVQ131109 GFK131107:GFM131109 GPG131107:GPI131109 GZC131107:GZE131109 HIY131107:HJA131109 HSU131107:HSW131109 ICQ131107:ICS131109 IMM131107:IMO131109 IWI131107:IWK131109 JGE131107:JGG131109 JQA131107:JQC131109 JZW131107:JZY131109 KJS131107:KJU131109 KTO131107:KTQ131109 LDK131107:LDM131109 LNG131107:LNI131109 LXC131107:LXE131109 MGY131107:MHA131109 MQU131107:MQW131109 NAQ131107:NAS131109 NKM131107:NKO131109 NUI131107:NUK131109 OEE131107:OEG131109 OOA131107:OOC131109 OXW131107:OXY131109 PHS131107:PHU131109 PRO131107:PRQ131109 QBK131107:QBM131109 QLG131107:QLI131109 QVC131107:QVE131109 REY131107:RFA131109 ROU131107:ROW131109 RYQ131107:RYS131109 SIM131107:SIO131109 SSI131107:SSK131109 TCE131107:TCG131109 TMA131107:TMC131109 TVW131107:TVY131109 UFS131107:UFU131109 UPO131107:UPQ131109 UZK131107:UZM131109 VJG131107:VJI131109 VTC131107:VTE131109 WCY131107:WDA131109 WMU131107:WMW131109 WWQ131107:WWS131109 AK196643:AM196645 KE196643:KG196645 UA196643:UC196645 ADW196643:ADY196645 ANS196643:ANU196645 AXO196643:AXQ196645 BHK196643:BHM196645 BRG196643:BRI196645 CBC196643:CBE196645 CKY196643:CLA196645 CUU196643:CUW196645 DEQ196643:DES196645 DOM196643:DOO196645 DYI196643:DYK196645 EIE196643:EIG196645 ESA196643:ESC196645 FBW196643:FBY196645 FLS196643:FLU196645 FVO196643:FVQ196645 GFK196643:GFM196645 GPG196643:GPI196645 GZC196643:GZE196645 HIY196643:HJA196645 HSU196643:HSW196645 ICQ196643:ICS196645 IMM196643:IMO196645 IWI196643:IWK196645 JGE196643:JGG196645 JQA196643:JQC196645 JZW196643:JZY196645 KJS196643:KJU196645 KTO196643:KTQ196645 LDK196643:LDM196645 LNG196643:LNI196645 LXC196643:LXE196645 MGY196643:MHA196645 MQU196643:MQW196645 NAQ196643:NAS196645 NKM196643:NKO196645 NUI196643:NUK196645 OEE196643:OEG196645 OOA196643:OOC196645 OXW196643:OXY196645 PHS196643:PHU196645 PRO196643:PRQ196645 QBK196643:QBM196645 QLG196643:QLI196645 QVC196643:QVE196645 REY196643:RFA196645 ROU196643:ROW196645 RYQ196643:RYS196645 SIM196643:SIO196645 SSI196643:SSK196645 TCE196643:TCG196645 TMA196643:TMC196645 TVW196643:TVY196645 UFS196643:UFU196645 UPO196643:UPQ196645 UZK196643:UZM196645 VJG196643:VJI196645 VTC196643:VTE196645 WCY196643:WDA196645 WMU196643:WMW196645 WWQ196643:WWS196645 AK262179:AM262181 KE262179:KG262181 UA262179:UC262181 ADW262179:ADY262181 ANS262179:ANU262181 AXO262179:AXQ262181 BHK262179:BHM262181 BRG262179:BRI262181 CBC262179:CBE262181 CKY262179:CLA262181 CUU262179:CUW262181 DEQ262179:DES262181 DOM262179:DOO262181 DYI262179:DYK262181 EIE262179:EIG262181 ESA262179:ESC262181 FBW262179:FBY262181 FLS262179:FLU262181 FVO262179:FVQ262181 GFK262179:GFM262181 GPG262179:GPI262181 GZC262179:GZE262181 HIY262179:HJA262181 HSU262179:HSW262181 ICQ262179:ICS262181 IMM262179:IMO262181 IWI262179:IWK262181 JGE262179:JGG262181 JQA262179:JQC262181 JZW262179:JZY262181 KJS262179:KJU262181 KTO262179:KTQ262181 LDK262179:LDM262181 LNG262179:LNI262181 LXC262179:LXE262181 MGY262179:MHA262181 MQU262179:MQW262181 NAQ262179:NAS262181 NKM262179:NKO262181 NUI262179:NUK262181 OEE262179:OEG262181 OOA262179:OOC262181 OXW262179:OXY262181 PHS262179:PHU262181 PRO262179:PRQ262181 QBK262179:QBM262181 QLG262179:QLI262181 QVC262179:QVE262181 REY262179:RFA262181 ROU262179:ROW262181 RYQ262179:RYS262181 SIM262179:SIO262181 SSI262179:SSK262181 TCE262179:TCG262181 TMA262179:TMC262181 TVW262179:TVY262181 UFS262179:UFU262181 UPO262179:UPQ262181 UZK262179:UZM262181 VJG262179:VJI262181 VTC262179:VTE262181 WCY262179:WDA262181 WMU262179:WMW262181 WWQ262179:WWS262181 AK327715:AM327717 KE327715:KG327717 UA327715:UC327717 ADW327715:ADY327717 ANS327715:ANU327717 AXO327715:AXQ327717 BHK327715:BHM327717 BRG327715:BRI327717 CBC327715:CBE327717 CKY327715:CLA327717 CUU327715:CUW327717 DEQ327715:DES327717 DOM327715:DOO327717 DYI327715:DYK327717 EIE327715:EIG327717 ESA327715:ESC327717 FBW327715:FBY327717 FLS327715:FLU327717 FVO327715:FVQ327717 GFK327715:GFM327717 GPG327715:GPI327717 GZC327715:GZE327717 HIY327715:HJA327717 HSU327715:HSW327717 ICQ327715:ICS327717 IMM327715:IMO327717 IWI327715:IWK327717 JGE327715:JGG327717 JQA327715:JQC327717 JZW327715:JZY327717 KJS327715:KJU327717 KTO327715:KTQ327717 LDK327715:LDM327717 LNG327715:LNI327717 LXC327715:LXE327717 MGY327715:MHA327717 MQU327715:MQW327717 NAQ327715:NAS327717 NKM327715:NKO327717 NUI327715:NUK327717 OEE327715:OEG327717 OOA327715:OOC327717 OXW327715:OXY327717 PHS327715:PHU327717 PRO327715:PRQ327717 QBK327715:QBM327717 QLG327715:QLI327717 QVC327715:QVE327717 REY327715:RFA327717 ROU327715:ROW327717 RYQ327715:RYS327717 SIM327715:SIO327717 SSI327715:SSK327717 TCE327715:TCG327717 TMA327715:TMC327717 TVW327715:TVY327717 UFS327715:UFU327717 UPO327715:UPQ327717 UZK327715:UZM327717 VJG327715:VJI327717 VTC327715:VTE327717 WCY327715:WDA327717 WMU327715:WMW327717 WWQ327715:WWS327717 AK393251:AM393253 KE393251:KG393253 UA393251:UC393253 ADW393251:ADY393253 ANS393251:ANU393253 AXO393251:AXQ393253 BHK393251:BHM393253 BRG393251:BRI393253 CBC393251:CBE393253 CKY393251:CLA393253 CUU393251:CUW393253 DEQ393251:DES393253 DOM393251:DOO393253 DYI393251:DYK393253 EIE393251:EIG393253 ESA393251:ESC393253 FBW393251:FBY393253 FLS393251:FLU393253 FVO393251:FVQ393253 GFK393251:GFM393253 GPG393251:GPI393253 GZC393251:GZE393253 HIY393251:HJA393253 HSU393251:HSW393253 ICQ393251:ICS393253 IMM393251:IMO393253 IWI393251:IWK393253 JGE393251:JGG393253 JQA393251:JQC393253 JZW393251:JZY393253 KJS393251:KJU393253 KTO393251:KTQ393253 LDK393251:LDM393253 LNG393251:LNI393253 LXC393251:LXE393253 MGY393251:MHA393253 MQU393251:MQW393253 NAQ393251:NAS393253 NKM393251:NKO393253 NUI393251:NUK393253 OEE393251:OEG393253 OOA393251:OOC393253 OXW393251:OXY393253 PHS393251:PHU393253 PRO393251:PRQ393253 QBK393251:QBM393253 QLG393251:QLI393253 QVC393251:QVE393253 REY393251:RFA393253 ROU393251:ROW393253 RYQ393251:RYS393253 SIM393251:SIO393253 SSI393251:SSK393253 TCE393251:TCG393253 TMA393251:TMC393253 TVW393251:TVY393253 UFS393251:UFU393253 UPO393251:UPQ393253 UZK393251:UZM393253 VJG393251:VJI393253 VTC393251:VTE393253 WCY393251:WDA393253 WMU393251:WMW393253 WWQ393251:WWS393253 AK458787:AM458789 KE458787:KG458789 UA458787:UC458789 ADW458787:ADY458789 ANS458787:ANU458789 AXO458787:AXQ458789 BHK458787:BHM458789 BRG458787:BRI458789 CBC458787:CBE458789 CKY458787:CLA458789 CUU458787:CUW458789 DEQ458787:DES458789 DOM458787:DOO458789 DYI458787:DYK458789 EIE458787:EIG458789 ESA458787:ESC458789 FBW458787:FBY458789 FLS458787:FLU458789 FVO458787:FVQ458789 GFK458787:GFM458789 GPG458787:GPI458789 GZC458787:GZE458789 HIY458787:HJA458789 HSU458787:HSW458789 ICQ458787:ICS458789 IMM458787:IMO458789 IWI458787:IWK458789 JGE458787:JGG458789 JQA458787:JQC458789 JZW458787:JZY458789 KJS458787:KJU458789 KTO458787:KTQ458789 LDK458787:LDM458789 LNG458787:LNI458789 LXC458787:LXE458789 MGY458787:MHA458789 MQU458787:MQW458789 NAQ458787:NAS458789 NKM458787:NKO458789 NUI458787:NUK458789 OEE458787:OEG458789 OOA458787:OOC458789 OXW458787:OXY458789 PHS458787:PHU458789 PRO458787:PRQ458789 QBK458787:QBM458789 QLG458787:QLI458789 QVC458787:QVE458789 REY458787:RFA458789 ROU458787:ROW458789 RYQ458787:RYS458789 SIM458787:SIO458789 SSI458787:SSK458789 TCE458787:TCG458789 TMA458787:TMC458789 TVW458787:TVY458789 UFS458787:UFU458789 UPO458787:UPQ458789 UZK458787:UZM458789 VJG458787:VJI458789 VTC458787:VTE458789 WCY458787:WDA458789 WMU458787:WMW458789 WWQ458787:WWS458789 AK524323:AM524325 KE524323:KG524325 UA524323:UC524325 ADW524323:ADY524325 ANS524323:ANU524325 AXO524323:AXQ524325 BHK524323:BHM524325 BRG524323:BRI524325 CBC524323:CBE524325 CKY524323:CLA524325 CUU524323:CUW524325 DEQ524323:DES524325 DOM524323:DOO524325 DYI524323:DYK524325 EIE524323:EIG524325 ESA524323:ESC524325 FBW524323:FBY524325 FLS524323:FLU524325 FVO524323:FVQ524325 GFK524323:GFM524325 GPG524323:GPI524325 GZC524323:GZE524325 HIY524323:HJA524325 HSU524323:HSW524325 ICQ524323:ICS524325 IMM524323:IMO524325 IWI524323:IWK524325 JGE524323:JGG524325 JQA524323:JQC524325 JZW524323:JZY524325 KJS524323:KJU524325 KTO524323:KTQ524325 LDK524323:LDM524325 LNG524323:LNI524325 LXC524323:LXE524325 MGY524323:MHA524325 MQU524323:MQW524325 NAQ524323:NAS524325 NKM524323:NKO524325 NUI524323:NUK524325 OEE524323:OEG524325 OOA524323:OOC524325 OXW524323:OXY524325 PHS524323:PHU524325 PRO524323:PRQ524325 QBK524323:QBM524325 QLG524323:QLI524325 QVC524323:QVE524325 REY524323:RFA524325 ROU524323:ROW524325 RYQ524323:RYS524325 SIM524323:SIO524325 SSI524323:SSK524325 TCE524323:TCG524325 TMA524323:TMC524325 TVW524323:TVY524325 UFS524323:UFU524325 UPO524323:UPQ524325 UZK524323:UZM524325 VJG524323:VJI524325 VTC524323:VTE524325 WCY524323:WDA524325 WMU524323:WMW524325 WWQ524323:WWS524325 AK589859:AM589861 KE589859:KG589861 UA589859:UC589861 ADW589859:ADY589861 ANS589859:ANU589861 AXO589859:AXQ589861 BHK589859:BHM589861 BRG589859:BRI589861 CBC589859:CBE589861 CKY589859:CLA589861 CUU589859:CUW589861 DEQ589859:DES589861 DOM589859:DOO589861 DYI589859:DYK589861 EIE589859:EIG589861 ESA589859:ESC589861 FBW589859:FBY589861 FLS589859:FLU589861 FVO589859:FVQ589861 GFK589859:GFM589861 GPG589859:GPI589861 GZC589859:GZE589861 HIY589859:HJA589861 HSU589859:HSW589861 ICQ589859:ICS589861 IMM589859:IMO589861 IWI589859:IWK589861 JGE589859:JGG589861 JQA589859:JQC589861 JZW589859:JZY589861 KJS589859:KJU589861 KTO589859:KTQ589861 LDK589859:LDM589861 LNG589859:LNI589861 LXC589859:LXE589861 MGY589859:MHA589861 MQU589859:MQW589861 NAQ589859:NAS589861 NKM589859:NKO589861 NUI589859:NUK589861 OEE589859:OEG589861 OOA589859:OOC589861 OXW589859:OXY589861 PHS589859:PHU589861 PRO589859:PRQ589861 QBK589859:QBM589861 QLG589859:QLI589861 QVC589859:QVE589861 REY589859:RFA589861 ROU589859:ROW589861 RYQ589859:RYS589861 SIM589859:SIO589861 SSI589859:SSK589861 TCE589859:TCG589861 TMA589859:TMC589861 TVW589859:TVY589861 UFS589859:UFU589861 UPO589859:UPQ589861 UZK589859:UZM589861 VJG589859:VJI589861 VTC589859:VTE589861 WCY589859:WDA589861 WMU589859:WMW589861 WWQ589859:WWS589861 AK655395:AM655397 KE655395:KG655397 UA655395:UC655397 ADW655395:ADY655397 ANS655395:ANU655397 AXO655395:AXQ655397 BHK655395:BHM655397 BRG655395:BRI655397 CBC655395:CBE655397 CKY655395:CLA655397 CUU655395:CUW655397 DEQ655395:DES655397 DOM655395:DOO655397 DYI655395:DYK655397 EIE655395:EIG655397 ESA655395:ESC655397 FBW655395:FBY655397 FLS655395:FLU655397 FVO655395:FVQ655397 GFK655395:GFM655397 GPG655395:GPI655397 GZC655395:GZE655397 HIY655395:HJA655397 HSU655395:HSW655397 ICQ655395:ICS655397 IMM655395:IMO655397 IWI655395:IWK655397 JGE655395:JGG655397 JQA655395:JQC655397 JZW655395:JZY655397 KJS655395:KJU655397 KTO655395:KTQ655397 LDK655395:LDM655397 LNG655395:LNI655397 LXC655395:LXE655397 MGY655395:MHA655397 MQU655395:MQW655397 NAQ655395:NAS655397 NKM655395:NKO655397 NUI655395:NUK655397 OEE655395:OEG655397 OOA655395:OOC655397 OXW655395:OXY655397 PHS655395:PHU655397 PRO655395:PRQ655397 QBK655395:QBM655397 QLG655395:QLI655397 QVC655395:QVE655397 REY655395:RFA655397 ROU655395:ROW655397 RYQ655395:RYS655397 SIM655395:SIO655397 SSI655395:SSK655397 TCE655395:TCG655397 TMA655395:TMC655397 TVW655395:TVY655397 UFS655395:UFU655397 UPO655395:UPQ655397 UZK655395:UZM655397 VJG655395:VJI655397 VTC655395:VTE655397 WCY655395:WDA655397 WMU655395:WMW655397 WWQ655395:WWS655397 AK720931:AM720933 KE720931:KG720933 UA720931:UC720933 ADW720931:ADY720933 ANS720931:ANU720933 AXO720931:AXQ720933 BHK720931:BHM720933 BRG720931:BRI720933 CBC720931:CBE720933 CKY720931:CLA720933 CUU720931:CUW720933 DEQ720931:DES720933 DOM720931:DOO720933 DYI720931:DYK720933 EIE720931:EIG720933 ESA720931:ESC720933 FBW720931:FBY720933 FLS720931:FLU720933 FVO720931:FVQ720933 GFK720931:GFM720933 GPG720931:GPI720933 GZC720931:GZE720933 HIY720931:HJA720933 HSU720931:HSW720933 ICQ720931:ICS720933 IMM720931:IMO720933 IWI720931:IWK720933 JGE720931:JGG720933 JQA720931:JQC720933 JZW720931:JZY720933 KJS720931:KJU720933 KTO720931:KTQ720933 LDK720931:LDM720933 LNG720931:LNI720933 LXC720931:LXE720933 MGY720931:MHA720933 MQU720931:MQW720933 NAQ720931:NAS720933 NKM720931:NKO720933 NUI720931:NUK720933 OEE720931:OEG720933 OOA720931:OOC720933 OXW720931:OXY720933 PHS720931:PHU720933 PRO720931:PRQ720933 QBK720931:QBM720933 QLG720931:QLI720933 QVC720931:QVE720933 REY720931:RFA720933 ROU720931:ROW720933 RYQ720931:RYS720933 SIM720931:SIO720933 SSI720931:SSK720933 TCE720931:TCG720933 TMA720931:TMC720933 TVW720931:TVY720933 UFS720931:UFU720933 UPO720931:UPQ720933 UZK720931:UZM720933 VJG720931:VJI720933 VTC720931:VTE720933 WCY720931:WDA720933 WMU720931:WMW720933 WWQ720931:WWS720933 AK786467:AM786469 KE786467:KG786469 UA786467:UC786469 ADW786467:ADY786469 ANS786467:ANU786469 AXO786467:AXQ786469 BHK786467:BHM786469 BRG786467:BRI786469 CBC786467:CBE786469 CKY786467:CLA786469 CUU786467:CUW786469 DEQ786467:DES786469 DOM786467:DOO786469 DYI786467:DYK786469 EIE786467:EIG786469 ESA786467:ESC786469 FBW786467:FBY786469 FLS786467:FLU786469 FVO786467:FVQ786469 GFK786467:GFM786469 GPG786467:GPI786469 GZC786467:GZE786469 HIY786467:HJA786469 HSU786467:HSW786469 ICQ786467:ICS786469 IMM786467:IMO786469 IWI786467:IWK786469 JGE786467:JGG786469 JQA786467:JQC786469 JZW786467:JZY786469 KJS786467:KJU786469 KTO786467:KTQ786469 LDK786467:LDM786469 LNG786467:LNI786469 LXC786467:LXE786469 MGY786467:MHA786469 MQU786467:MQW786469 NAQ786467:NAS786469 NKM786467:NKO786469 NUI786467:NUK786469 OEE786467:OEG786469 OOA786467:OOC786469 OXW786467:OXY786469 PHS786467:PHU786469 PRO786467:PRQ786469 QBK786467:QBM786469 QLG786467:QLI786469 QVC786467:QVE786469 REY786467:RFA786469 ROU786467:ROW786469 RYQ786467:RYS786469 SIM786467:SIO786469 SSI786467:SSK786469 TCE786467:TCG786469 TMA786467:TMC786469 TVW786467:TVY786469 UFS786467:UFU786469 UPO786467:UPQ786469 UZK786467:UZM786469 VJG786467:VJI786469 VTC786467:VTE786469 WCY786467:WDA786469 WMU786467:WMW786469 WWQ786467:WWS786469 AK852003:AM852005 KE852003:KG852005 UA852003:UC852005 ADW852003:ADY852005 ANS852003:ANU852005 AXO852003:AXQ852005 BHK852003:BHM852005 BRG852003:BRI852005 CBC852003:CBE852005 CKY852003:CLA852005 CUU852003:CUW852005 DEQ852003:DES852005 DOM852003:DOO852005 DYI852003:DYK852005 EIE852003:EIG852005 ESA852003:ESC852005 FBW852003:FBY852005 FLS852003:FLU852005 FVO852003:FVQ852005 GFK852003:GFM852005 GPG852003:GPI852005 GZC852003:GZE852005 HIY852003:HJA852005 HSU852003:HSW852005 ICQ852003:ICS852005 IMM852003:IMO852005 IWI852003:IWK852005 JGE852003:JGG852005 JQA852003:JQC852005 JZW852003:JZY852005 KJS852003:KJU852005 KTO852003:KTQ852005 LDK852003:LDM852005 LNG852003:LNI852005 LXC852003:LXE852005 MGY852003:MHA852005 MQU852003:MQW852005 NAQ852003:NAS852005 NKM852003:NKO852005 NUI852003:NUK852005 OEE852003:OEG852005 OOA852003:OOC852005 OXW852003:OXY852005 PHS852003:PHU852005 PRO852003:PRQ852005 QBK852003:QBM852005 QLG852003:QLI852005 QVC852003:QVE852005 REY852003:RFA852005 ROU852003:ROW852005 RYQ852003:RYS852005 SIM852003:SIO852005 SSI852003:SSK852005 TCE852003:TCG852005 TMA852003:TMC852005 TVW852003:TVY852005 UFS852003:UFU852005 UPO852003:UPQ852005 UZK852003:UZM852005 VJG852003:VJI852005 VTC852003:VTE852005 WCY852003:WDA852005 WMU852003:WMW852005 WWQ852003:WWS852005 AK917539:AM917541 KE917539:KG917541 UA917539:UC917541 ADW917539:ADY917541 ANS917539:ANU917541 AXO917539:AXQ917541 BHK917539:BHM917541 BRG917539:BRI917541 CBC917539:CBE917541 CKY917539:CLA917541 CUU917539:CUW917541 DEQ917539:DES917541 DOM917539:DOO917541 DYI917539:DYK917541 EIE917539:EIG917541 ESA917539:ESC917541 FBW917539:FBY917541 FLS917539:FLU917541 FVO917539:FVQ917541 GFK917539:GFM917541 GPG917539:GPI917541 GZC917539:GZE917541 HIY917539:HJA917541 HSU917539:HSW917541 ICQ917539:ICS917541 IMM917539:IMO917541 IWI917539:IWK917541 JGE917539:JGG917541 JQA917539:JQC917541 JZW917539:JZY917541 KJS917539:KJU917541 KTO917539:KTQ917541 LDK917539:LDM917541 LNG917539:LNI917541 LXC917539:LXE917541 MGY917539:MHA917541 MQU917539:MQW917541 NAQ917539:NAS917541 NKM917539:NKO917541 NUI917539:NUK917541 OEE917539:OEG917541 OOA917539:OOC917541 OXW917539:OXY917541 PHS917539:PHU917541 PRO917539:PRQ917541 QBK917539:QBM917541 QLG917539:QLI917541 QVC917539:QVE917541 REY917539:RFA917541 ROU917539:ROW917541 RYQ917539:RYS917541 SIM917539:SIO917541 SSI917539:SSK917541 TCE917539:TCG917541 TMA917539:TMC917541 TVW917539:TVY917541 UFS917539:UFU917541 UPO917539:UPQ917541 UZK917539:UZM917541 VJG917539:VJI917541 VTC917539:VTE917541 WCY917539:WDA917541 WMU917539:WMW917541 WWQ917539:WWS917541 AK983075:AM983077 KE983075:KG983077 UA983075:UC983077 ADW983075:ADY983077 ANS983075:ANU983077 AXO983075:AXQ983077 BHK983075:BHM983077 BRG983075:BRI983077 CBC983075:CBE983077 CKY983075:CLA983077 CUU983075:CUW983077 DEQ983075:DES983077 DOM983075:DOO983077 DYI983075:DYK983077 EIE983075:EIG983077 ESA983075:ESC983077 FBW983075:FBY983077 FLS983075:FLU983077 FVO983075:FVQ983077 GFK983075:GFM983077 GPG983075:GPI983077 GZC983075:GZE983077 HIY983075:HJA983077 HSU983075:HSW983077 ICQ983075:ICS983077 IMM983075:IMO983077 IWI983075:IWK983077 JGE983075:JGG983077 JQA983075:JQC983077 JZW983075:JZY983077 KJS983075:KJU983077 KTO983075:KTQ983077 LDK983075:LDM983077 LNG983075:LNI983077 LXC983075:LXE983077 MGY983075:MHA983077 MQU983075:MQW983077 NAQ983075:NAS983077 NKM983075:NKO983077 NUI983075:NUK983077 OEE983075:OEG983077 OOA983075:OOC983077 OXW983075:OXY983077 PHS983075:PHU983077 PRO983075:PRQ983077 QBK983075:QBM983077 QLG983075:QLI983077 QVC983075:QVE983077 REY983075:RFA983077 ROU983075:ROW983077 RYQ983075:RYS983077 SIM983075:SIO983077 SSI983075:SSK983077 TCE983075:TCG983077 TMA983075:TMC983077 TVW983075:TVY983077 UFS983075:UFU983077 UPO983075:UPQ983077 UZK983075:UZM983077 VJG983075:VJI983077 VTC983075:VTE983077 WCY983075:WDA983077 WMU983075:WMW983077 WWQ983075:WWS983077 VIT983062:VJH983062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AH65571:AI65573 KB65571:KC65573 TX65571:TY65573 ADT65571:ADU65573 ANP65571:ANQ65573 AXL65571:AXM65573 BHH65571:BHI65573 BRD65571:BRE65573 CAZ65571:CBA65573 CKV65571:CKW65573 CUR65571:CUS65573 DEN65571:DEO65573 DOJ65571:DOK65573 DYF65571:DYG65573 EIB65571:EIC65573 ERX65571:ERY65573 FBT65571:FBU65573 FLP65571:FLQ65573 FVL65571:FVM65573 GFH65571:GFI65573 GPD65571:GPE65573 GYZ65571:GZA65573 HIV65571:HIW65573 HSR65571:HSS65573 ICN65571:ICO65573 IMJ65571:IMK65573 IWF65571:IWG65573 JGB65571:JGC65573 JPX65571:JPY65573 JZT65571:JZU65573 KJP65571:KJQ65573 KTL65571:KTM65573 LDH65571:LDI65573 LND65571:LNE65573 LWZ65571:LXA65573 MGV65571:MGW65573 MQR65571:MQS65573 NAN65571:NAO65573 NKJ65571:NKK65573 NUF65571:NUG65573 OEB65571:OEC65573 ONX65571:ONY65573 OXT65571:OXU65573 PHP65571:PHQ65573 PRL65571:PRM65573 QBH65571:QBI65573 QLD65571:QLE65573 QUZ65571:QVA65573 REV65571:REW65573 ROR65571:ROS65573 RYN65571:RYO65573 SIJ65571:SIK65573 SSF65571:SSG65573 TCB65571:TCC65573 TLX65571:TLY65573 TVT65571:TVU65573 UFP65571:UFQ65573 UPL65571:UPM65573 UZH65571:UZI65573 VJD65571:VJE65573 VSZ65571:VTA65573 WCV65571:WCW65573 WMR65571:WMS65573 WWN65571:WWO65573 AH131107:AI131109 KB131107:KC131109 TX131107:TY131109 ADT131107:ADU131109 ANP131107:ANQ131109 AXL131107:AXM131109 BHH131107:BHI131109 BRD131107:BRE131109 CAZ131107:CBA131109 CKV131107:CKW131109 CUR131107:CUS131109 DEN131107:DEO131109 DOJ131107:DOK131109 DYF131107:DYG131109 EIB131107:EIC131109 ERX131107:ERY131109 FBT131107:FBU131109 FLP131107:FLQ131109 FVL131107:FVM131109 GFH131107:GFI131109 GPD131107:GPE131109 GYZ131107:GZA131109 HIV131107:HIW131109 HSR131107:HSS131109 ICN131107:ICO131109 IMJ131107:IMK131109 IWF131107:IWG131109 JGB131107:JGC131109 JPX131107:JPY131109 JZT131107:JZU131109 KJP131107:KJQ131109 KTL131107:KTM131109 LDH131107:LDI131109 LND131107:LNE131109 LWZ131107:LXA131109 MGV131107:MGW131109 MQR131107:MQS131109 NAN131107:NAO131109 NKJ131107:NKK131109 NUF131107:NUG131109 OEB131107:OEC131109 ONX131107:ONY131109 OXT131107:OXU131109 PHP131107:PHQ131109 PRL131107:PRM131109 QBH131107:QBI131109 QLD131107:QLE131109 QUZ131107:QVA131109 REV131107:REW131109 ROR131107:ROS131109 RYN131107:RYO131109 SIJ131107:SIK131109 SSF131107:SSG131109 TCB131107:TCC131109 TLX131107:TLY131109 TVT131107:TVU131109 UFP131107:UFQ131109 UPL131107:UPM131109 UZH131107:UZI131109 VJD131107:VJE131109 VSZ131107:VTA131109 WCV131107:WCW131109 WMR131107:WMS131109 WWN131107:WWO131109 AH196643:AI196645 KB196643:KC196645 TX196643:TY196645 ADT196643:ADU196645 ANP196643:ANQ196645 AXL196643:AXM196645 BHH196643:BHI196645 BRD196643:BRE196645 CAZ196643:CBA196645 CKV196643:CKW196645 CUR196643:CUS196645 DEN196643:DEO196645 DOJ196643:DOK196645 DYF196643:DYG196645 EIB196643:EIC196645 ERX196643:ERY196645 FBT196643:FBU196645 FLP196643:FLQ196645 FVL196643:FVM196645 GFH196643:GFI196645 GPD196643:GPE196645 GYZ196643:GZA196645 HIV196643:HIW196645 HSR196643:HSS196645 ICN196643:ICO196645 IMJ196643:IMK196645 IWF196643:IWG196645 JGB196643:JGC196645 JPX196643:JPY196645 JZT196643:JZU196645 KJP196643:KJQ196645 KTL196643:KTM196645 LDH196643:LDI196645 LND196643:LNE196645 LWZ196643:LXA196645 MGV196643:MGW196645 MQR196643:MQS196645 NAN196643:NAO196645 NKJ196643:NKK196645 NUF196643:NUG196645 OEB196643:OEC196645 ONX196643:ONY196645 OXT196643:OXU196645 PHP196643:PHQ196645 PRL196643:PRM196645 QBH196643:QBI196645 QLD196643:QLE196645 QUZ196643:QVA196645 REV196643:REW196645 ROR196643:ROS196645 RYN196643:RYO196645 SIJ196643:SIK196645 SSF196643:SSG196645 TCB196643:TCC196645 TLX196643:TLY196645 TVT196643:TVU196645 UFP196643:UFQ196645 UPL196643:UPM196645 UZH196643:UZI196645 VJD196643:VJE196645 VSZ196643:VTA196645 WCV196643:WCW196645 WMR196643:WMS196645 WWN196643:WWO196645 AH262179:AI262181 KB262179:KC262181 TX262179:TY262181 ADT262179:ADU262181 ANP262179:ANQ262181 AXL262179:AXM262181 BHH262179:BHI262181 BRD262179:BRE262181 CAZ262179:CBA262181 CKV262179:CKW262181 CUR262179:CUS262181 DEN262179:DEO262181 DOJ262179:DOK262181 DYF262179:DYG262181 EIB262179:EIC262181 ERX262179:ERY262181 FBT262179:FBU262181 FLP262179:FLQ262181 FVL262179:FVM262181 GFH262179:GFI262181 GPD262179:GPE262181 GYZ262179:GZA262181 HIV262179:HIW262181 HSR262179:HSS262181 ICN262179:ICO262181 IMJ262179:IMK262181 IWF262179:IWG262181 JGB262179:JGC262181 JPX262179:JPY262181 JZT262179:JZU262181 KJP262179:KJQ262181 KTL262179:KTM262181 LDH262179:LDI262181 LND262179:LNE262181 LWZ262179:LXA262181 MGV262179:MGW262181 MQR262179:MQS262181 NAN262179:NAO262181 NKJ262179:NKK262181 NUF262179:NUG262181 OEB262179:OEC262181 ONX262179:ONY262181 OXT262179:OXU262181 PHP262179:PHQ262181 PRL262179:PRM262181 QBH262179:QBI262181 QLD262179:QLE262181 QUZ262179:QVA262181 REV262179:REW262181 ROR262179:ROS262181 RYN262179:RYO262181 SIJ262179:SIK262181 SSF262179:SSG262181 TCB262179:TCC262181 TLX262179:TLY262181 TVT262179:TVU262181 UFP262179:UFQ262181 UPL262179:UPM262181 UZH262179:UZI262181 VJD262179:VJE262181 VSZ262179:VTA262181 WCV262179:WCW262181 WMR262179:WMS262181 WWN262179:WWO262181 AH327715:AI327717 KB327715:KC327717 TX327715:TY327717 ADT327715:ADU327717 ANP327715:ANQ327717 AXL327715:AXM327717 BHH327715:BHI327717 BRD327715:BRE327717 CAZ327715:CBA327717 CKV327715:CKW327717 CUR327715:CUS327717 DEN327715:DEO327717 DOJ327715:DOK327717 DYF327715:DYG327717 EIB327715:EIC327717 ERX327715:ERY327717 FBT327715:FBU327717 FLP327715:FLQ327717 FVL327715:FVM327717 GFH327715:GFI327717 GPD327715:GPE327717 GYZ327715:GZA327717 HIV327715:HIW327717 HSR327715:HSS327717 ICN327715:ICO327717 IMJ327715:IMK327717 IWF327715:IWG327717 JGB327715:JGC327717 JPX327715:JPY327717 JZT327715:JZU327717 KJP327715:KJQ327717 KTL327715:KTM327717 LDH327715:LDI327717 LND327715:LNE327717 LWZ327715:LXA327717 MGV327715:MGW327717 MQR327715:MQS327717 NAN327715:NAO327717 NKJ327715:NKK327717 NUF327715:NUG327717 OEB327715:OEC327717 ONX327715:ONY327717 OXT327715:OXU327717 PHP327715:PHQ327717 PRL327715:PRM327717 QBH327715:QBI327717 QLD327715:QLE327717 QUZ327715:QVA327717 REV327715:REW327717 ROR327715:ROS327717 RYN327715:RYO327717 SIJ327715:SIK327717 SSF327715:SSG327717 TCB327715:TCC327717 TLX327715:TLY327717 TVT327715:TVU327717 UFP327715:UFQ327717 UPL327715:UPM327717 UZH327715:UZI327717 VJD327715:VJE327717 VSZ327715:VTA327717 WCV327715:WCW327717 WMR327715:WMS327717 WWN327715:WWO327717 AH393251:AI393253 KB393251:KC393253 TX393251:TY393253 ADT393251:ADU393253 ANP393251:ANQ393253 AXL393251:AXM393253 BHH393251:BHI393253 BRD393251:BRE393253 CAZ393251:CBA393253 CKV393251:CKW393253 CUR393251:CUS393253 DEN393251:DEO393253 DOJ393251:DOK393253 DYF393251:DYG393253 EIB393251:EIC393253 ERX393251:ERY393253 FBT393251:FBU393253 FLP393251:FLQ393253 FVL393251:FVM393253 GFH393251:GFI393253 GPD393251:GPE393253 GYZ393251:GZA393253 HIV393251:HIW393253 HSR393251:HSS393253 ICN393251:ICO393253 IMJ393251:IMK393253 IWF393251:IWG393253 JGB393251:JGC393253 JPX393251:JPY393253 JZT393251:JZU393253 KJP393251:KJQ393253 KTL393251:KTM393253 LDH393251:LDI393253 LND393251:LNE393253 LWZ393251:LXA393253 MGV393251:MGW393253 MQR393251:MQS393253 NAN393251:NAO393253 NKJ393251:NKK393253 NUF393251:NUG393253 OEB393251:OEC393253 ONX393251:ONY393253 OXT393251:OXU393253 PHP393251:PHQ393253 PRL393251:PRM393253 QBH393251:QBI393253 QLD393251:QLE393253 QUZ393251:QVA393253 REV393251:REW393253 ROR393251:ROS393253 RYN393251:RYO393253 SIJ393251:SIK393253 SSF393251:SSG393253 TCB393251:TCC393253 TLX393251:TLY393253 TVT393251:TVU393253 UFP393251:UFQ393253 UPL393251:UPM393253 UZH393251:UZI393253 VJD393251:VJE393253 VSZ393251:VTA393253 WCV393251:WCW393253 WMR393251:WMS393253 WWN393251:WWO393253 AH458787:AI458789 KB458787:KC458789 TX458787:TY458789 ADT458787:ADU458789 ANP458787:ANQ458789 AXL458787:AXM458789 BHH458787:BHI458789 BRD458787:BRE458789 CAZ458787:CBA458789 CKV458787:CKW458789 CUR458787:CUS458789 DEN458787:DEO458789 DOJ458787:DOK458789 DYF458787:DYG458789 EIB458787:EIC458789 ERX458787:ERY458789 FBT458787:FBU458789 FLP458787:FLQ458789 FVL458787:FVM458789 GFH458787:GFI458789 GPD458787:GPE458789 GYZ458787:GZA458789 HIV458787:HIW458789 HSR458787:HSS458789 ICN458787:ICO458789 IMJ458787:IMK458789 IWF458787:IWG458789 JGB458787:JGC458789 JPX458787:JPY458789 JZT458787:JZU458789 KJP458787:KJQ458789 KTL458787:KTM458789 LDH458787:LDI458789 LND458787:LNE458789 LWZ458787:LXA458789 MGV458787:MGW458789 MQR458787:MQS458789 NAN458787:NAO458789 NKJ458787:NKK458789 NUF458787:NUG458789 OEB458787:OEC458789 ONX458787:ONY458789 OXT458787:OXU458789 PHP458787:PHQ458789 PRL458787:PRM458789 QBH458787:QBI458789 QLD458787:QLE458789 QUZ458787:QVA458789 REV458787:REW458789 ROR458787:ROS458789 RYN458787:RYO458789 SIJ458787:SIK458789 SSF458787:SSG458789 TCB458787:TCC458789 TLX458787:TLY458789 TVT458787:TVU458789 UFP458787:UFQ458789 UPL458787:UPM458789 UZH458787:UZI458789 VJD458787:VJE458789 VSZ458787:VTA458789 WCV458787:WCW458789 WMR458787:WMS458789 WWN458787:WWO458789 AH524323:AI524325 KB524323:KC524325 TX524323:TY524325 ADT524323:ADU524325 ANP524323:ANQ524325 AXL524323:AXM524325 BHH524323:BHI524325 BRD524323:BRE524325 CAZ524323:CBA524325 CKV524323:CKW524325 CUR524323:CUS524325 DEN524323:DEO524325 DOJ524323:DOK524325 DYF524323:DYG524325 EIB524323:EIC524325 ERX524323:ERY524325 FBT524323:FBU524325 FLP524323:FLQ524325 FVL524323:FVM524325 GFH524323:GFI524325 GPD524323:GPE524325 GYZ524323:GZA524325 HIV524323:HIW524325 HSR524323:HSS524325 ICN524323:ICO524325 IMJ524323:IMK524325 IWF524323:IWG524325 JGB524323:JGC524325 JPX524323:JPY524325 JZT524323:JZU524325 KJP524323:KJQ524325 KTL524323:KTM524325 LDH524323:LDI524325 LND524323:LNE524325 LWZ524323:LXA524325 MGV524323:MGW524325 MQR524323:MQS524325 NAN524323:NAO524325 NKJ524323:NKK524325 NUF524323:NUG524325 OEB524323:OEC524325 ONX524323:ONY524325 OXT524323:OXU524325 PHP524323:PHQ524325 PRL524323:PRM524325 QBH524323:QBI524325 QLD524323:QLE524325 QUZ524323:QVA524325 REV524323:REW524325 ROR524323:ROS524325 RYN524323:RYO524325 SIJ524323:SIK524325 SSF524323:SSG524325 TCB524323:TCC524325 TLX524323:TLY524325 TVT524323:TVU524325 UFP524323:UFQ524325 UPL524323:UPM524325 UZH524323:UZI524325 VJD524323:VJE524325 VSZ524323:VTA524325 WCV524323:WCW524325 WMR524323:WMS524325 WWN524323:WWO524325 AH589859:AI589861 KB589859:KC589861 TX589859:TY589861 ADT589859:ADU589861 ANP589859:ANQ589861 AXL589859:AXM589861 BHH589859:BHI589861 BRD589859:BRE589861 CAZ589859:CBA589861 CKV589859:CKW589861 CUR589859:CUS589861 DEN589859:DEO589861 DOJ589859:DOK589861 DYF589859:DYG589861 EIB589859:EIC589861 ERX589859:ERY589861 FBT589859:FBU589861 FLP589859:FLQ589861 FVL589859:FVM589861 GFH589859:GFI589861 GPD589859:GPE589861 GYZ589859:GZA589861 HIV589859:HIW589861 HSR589859:HSS589861 ICN589859:ICO589861 IMJ589859:IMK589861 IWF589859:IWG589861 JGB589859:JGC589861 JPX589859:JPY589861 JZT589859:JZU589861 KJP589859:KJQ589861 KTL589859:KTM589861 LDH589859:LDI589861 LND589859:LNE589861 LWZ589859:LXA589861 MGV589859:MGW589861 MQR589859:MQS589861 NAN589859:NAO589861 NKJ589859:NKK589861 NUF589859:NUG589861 OEB589859:OEC589861 ONX589859:ONY589861 OXT589859:OXU589861 PHP589859:PHQ589861 PRL589859:PRM589861 QBH589859:QBI589861 QLD589859:QLE589861 QUZ589859:QVA589861 REV589859:REW589861 ROR589859:ROS589861 RYN589859:RYO589861 SIJ589859:SIK589861 SSF589859:SSG589861 TCB589859:TCC589861 TLX589859:TLY589861 TVT589859:TVU589861 UFP589859:UFQ589861 UPL589859:UPM589861 UZH589859:UZI589861 VJD589859:VJE589861 VSZ589859:VTA589861 WCV589859:WCW589861 WMR589859:WMS589861 WWN589859:WWO589861 AH655395:AI655397 KB655395:KC655397 TX655395:TY655397 ADT655395:ADU655397 ANP655395:ANQ655397 AXL655395:AXM655397 BHH655395:BHI655397 BRD655395:BRE655397 CAZ655395:CBA655397 CKV655395:CKW655397 CUR655395:CUS655397 DEN655395:DEO655397 DOJ655395:DOK655397 DYF655395:DYG655397 EIB655395:EIC655397 ERX655395:ERY655397 FBT655395:FBU655397 FLP655395:FLQ655397 FVL655395:FVM655397 GFH655395:GFI655397 GPD655395:GPE655397 GYZ655395:GZA655397 HIV655395:HIW655397 HSR655395:HSS655397 ICN655395:ICO655397 IMJ655395:IMK655397 IWF655395:IWG655397 JGB655395:JGC655397 JPX655395:JPY655397 JZT655395:JZU655397 KJP655395:KJQ655397 KTL655395:KTM655397 LDH655395:LDI655397 LND655395:LNE655397 LWZ655395:LXA655397 MGV655395:MGW655397 MQR655395:MQS655397 NAN655395:NAO655397 NKJ655395:NKK655397 NUF655395:NUG655397 OEB655395:OEC655397 ONX655395:ONY655397 OXT655395:OXU655397 PHP655395:PHQ655397 PRL655395:PRM655397 QBH655395:QBI655397 QLD655395:QLE655397 QUZ655395:QVA655397 REV655395:REW655397 ROR655395:ROS655397 RYN655395:RYO655397 SIJ655395:SIK655397 SSF655395:SSG655397 TCB655395:TCC655397 TLX655395:TLY655397 TVT655395:TVU655397 UFP655395:UFQ655397 UPL655395:UPM655397 UZH655395:UZI655397 VJD655395:VJE655397 VSZ655395:VTA655397 WCV655395:WCW655397 WMR655395:WMS655397 WWN655395:WWO655397 AH720931:AI720933 KB720931:KC720933 TX720931:TY720933 ADT720931:ADU720933 ANP720931:ANQ720933 AXL720931:AXM720933 BHH720931:BHI720933 BRD720931:BRE720933 CAZ720931:CBA720933 CKV720931:CKW720933 CUR720931:CUS720933 DEN720931:DEO720933 DOJ720931:DOK720933 DYF720931:DYG720933 EIB720931:EIC720933 ERX720931:ERY720933 FBT720931:FBU720933 FLP720931:FLQ720933 FVL720931:FVM720933 GFH720931:GFI720933 GPD720931:GPE720933 GYZ720931:GZA720933 HIV720931:HIW720933 HSR720931:HSS720933 ICN720931:ICO720933 IMJ720931:IMK720933 IWF720931:IWG720933 JGB720931:JGC720933 JPX720931:JPY720933 JZT720931:JZU720933 KJP720931:KJQ720933 KTL720931:KTM720933 LDH720931:LDI720933 LND720931:LNE720933 LWZ720931:LXA720933 MGV720931:MGW720933 MQR720931:MQS720933 NAN720931:NAO720933 NKJ720931:NKK720933 NUF720931:NUG720933 OEB720931:OEC720933 ONX720931:ONY720933 OXT720931:OXU720933 PHP720931:PHQ720933 PRL720931:PRM720933 QBH720931:QBI720933 QLD720931:QLE720933 QUZ720931:QVA720933 REV720931:REW720933 ROR720931:ROS720933 RYN720931:RYO720933 SIJ720931:SIK720933 SSF720931:SSG720933 TCB720931:TCC720933 TLX720931:TLY720933 TVT720931:TVU720933 UFP720931:UFQ720933 UPL720931:UPM720933 UZH720931:UZI720933 VJD720931:VJE720933 VSZ720931:VTA720933 WCV720931:WCW720933 WMR720931:WMS720933 WWN720931:WWO720933 AH786467:AI786469 KB786467:KC786469 TX786467:TY786469 ADT786467:ADU786469 ANP786467:ANQ786469 AXL786467:AXM786469 BHH786467:BHI786469 BRD786467:BRE786469 CAZ786467:CBA786469 CKV786467:CKW786469 CUR786467:CUS786469 DEN786467:DEO786469 DOJ786467:DOK786469 DYF786467:DYG786469 EIB786467:EIC786469 ERX786467:ERY786469 FBT786467:FBU786469 FLP786467:FLQ786469 FVL786467:FVM786469 GFH786467:GFI786469 GPD786467:GPE786469 GYZ786467:GZA786469 HIV786467:HIW786469 HSR786467:HSS786469 ICN786467:ICO786469 IMJ786467:IMK786469 IWF786467:IWG786469 JGB786467:JGC786469 JPX786467:JPY786469 JZT786467:JZU786469 KJP786467:KJQ786469 KTL786467:KTM786469 LDH786467:LDI786469 LND786467:LNE786469 LWZ786467:LXA786469 MGV786467:MGW786469 MQR786467:MQS786469 NAN786467:NAO786469 NKJ786467:NKK786469 NUF786467:NUG786469 OEB786467:OEC786469 ONX786467:ONY786469 OXT786467:OXU786469 PHP786467:PHQ786469 PRL786467:PRM786469 QBH786467:QBI786469 QLD786467:QLE786469 QUZ786467:QVA786469 REV786467:REW786469 ROR786467:ROS786469 RYN786467:RYO786469 SIJ786467:SIK786469 SSF786467:SSG786469 TCB786467:TCC786469 TLX786467:TLY786469 TVT786467:TVU786469 UFP786467:UFQ786469 UPL786467:UPM786469 UZH786467:UZI786469 VJD786467:VJE786469 VSZ786467:VTA786469 WCV786467:WCW786469 WMR786467:WMS786469 WWN786467:WWO786469 AH852003:AI852005 KB852003:KC852005 TX852003:TY852005 ADT852003:ADU852005 ANP852003:ANQ852005 AXL852003:AXM852005 BHH852003:BHI852005 BRD852003:BRE852005 CAZ852003:CBA852005 CKV852003:CKW852005 CUR852003:CUS852005 DEN852003:DEO852005 DOJ852003:DOK852005 DYF852003:DYG852005 EIB852003:EIC852005 ERX852003:ERY852005 FBT852003:FBU852005 FLP852003:FLQ852005 FVL852003:FVM852005 GFH852003:GFI852005 GPD852003:GPE852005 GYZ852003:GZA852005 HIV852003:HIW852005 HSR852003:HSS852005 ICN852003:ICO852005 IMJ852003:IMK852005 IWF852003:IWG852005 JGB852003:JGC852005 JPX852003:JPY852005 JZT852003:JZU852005 KJP852003:KJQ852005 KTL852003:KTM852005 LDH852003:LDI852005 LND852003:LNE852005 LWZ852003:LXA852005 MGV852003:MGW852005 MQR852003:MQS852005 NAN852003:NAO852005 NKJ852003:NKK852005 NUF852003:NUG852005 OEB852003:OEC852005 ONX852003:ONY852005 OXT852003:OXU852005 PHP852003:PHQ852005 PRL852003:PRM852005 QBH852003:QBI852005 QLD852003:QLE852005 QUZ852003:QVA852005 REV852003:REW852005 ROR852003:ROS852005 RYN852003:RYO852005 SIJ852003:SIK852005 SSF852003:SSG852005 TCB852003:TCC852005 TLX852003:TLY852005 TVT852003:TVU852005 UFP852003:UFQ852005 UPL852003:UPM852005 UZH852003:UZI852005 VJD852003:VJE852005 VSZ852003:VTA852005 WCV852003:WCW852005 WMR852003:WMS852005 WWN852003:WWO852005 AH917539:AI917541 KB917539:KC917541 TX917539:TY917541 ADT917539:ADU917541 ANP917539:ANQ917541 AXL917539:AXM917541 BHH917539:BHI917541 BRD917539:BRE917541 CAZ917539:CBA917541 CKV917539:CKW917541 CUR917539:CUS917541 DEN917539:DEO917541 DOJ917539:DOK917541 DYF917539:DYG917541 EIB917539:EIC917541 ERX917539:ERY917541 FBT917539:FBU917541 FLP917539:FLQ917541 FVL917539:FVM917541 GFH917539:GFI917541 GPD917539:GPE917541 GYZ917539:GZA917541 HIV917539:HIW917541 HSR917539:HSS917541 ICN917539:ICO917541 IMJ917539:IMK917541 IWF917539:IWG917541 JGB917539:JGC917541 JPX917539:JPY917541 JZT917539:JZU917541 KJP917539:KJQ917541 KTL917539:KTM917541 LDH917539:LDI917541 LND917539:LNE917541 LWZ917539:LXA917541 MGV917539:MGW917541 MQR917539:MQS917541 NAN917539:NAO917541 NKJ917539:NKK917541 NUF917539:NUG917541 OEB917539:OEC917541 ONX917539:ONY917541 OXT917539:OXU917541 PHP917539:PHQ917541 PRL917539:PRM917541 QBH917539:QBI917541 QLD917539:QLE917541 QUZ917539:QVA917541 REV917539:REW917541 ROR917539:ROS917541 RYN917539:RYO917541 SIJ917539:SIK917541 SSF917539:SSG917541 TCB917539:TCC917541 TLX917539:TLY917541 TVT917539:TVU917541 UFP917539:UFQ917541 UPL917539:UPM917541 UZH917539:UZI917541 VJD917539:VJE917541 VSZ917539:VTA917541 WCV917539:WCW917541 WMR917539:WMS917541 WWN917539:WWO917541 AH983075:AI983077 KB983075:KC983077 TX983075:TY983077 ADT983075:ADU983077 ANP983075:ANQ983077 AXL983075:AXM983077 BHH983075:BHI983077 BRD983075:BRE983077 CAZ983075:CBA983077 CKV983075:CKW983077 CUR983075:CUS983077 DEN983075:DEO983077 DOJ983075:DOK983077 DYF983075:DYG983077 EIB983075:EIC983077 ERX983075:ERY983077 FBT983075:FBU983077 FLP983075:FLQ983077 FVL983075:FVM983077 GFH983075:GFI983077 GPD983075:GPE983077 GYZ983075:GZA983077 HIV983075:HIW983077 HSR983075:HSS983077 ICN983075:ICO983077 IMJ983075:IMK983077 IWF983075:IWG983077 JGB983075:JGC983077 JPX983075:JPY983077 JZT983075:JZU983077 KJP983075:KJQ983077 KTL983075:KTM983077 LDH983075:LDI983077 LND983075:LNE983077 LWZ983075:LXA983077 MGV983075:MGW983077 MQR983075:MQS983077 NAN983075:NAO983077 NKJ983075:NKK983077 NUF983075:NUG983077 OEB983075:OEC983077 ONX983075:ONY983077 OXT983075:OXU983077 PHP983075:PHQ983077 PRL983075:PRM983077 QBH983075:QBI983077 QLD983075:QLE983077 QUZ983075:QVA983077 REV983075:REW983077 ROR983075:ROS983077 RYN983075:RYO983077 SIJ983075:SIK983077 SSF983075:SSG983077 TCB983075:TCC983077 TLX983075:TLY983077 TVT983075:TVU983077 UFP983075:UFQ983077 UPL983075:UPM983077 UZH983075:UZI983077 VJD983075:VJE983077 VSZ983075:VTA983077 WCV983075:WCW983077 WMR983075:WMS983077 WWN983075:WWO983077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AG131103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AG196639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AG262175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AG327711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AG393247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AG458783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AG524319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AG589855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AG655391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AG720927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AG786463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AG851999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AG917535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AG983071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WCL983062:WCZ983062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AI65541:AJ65541 KC65541:KD65541 TY65541:TZ65541 ADU65541:ADV65541 ANQ65541:ANR65541 AXM65541:AXN65541 BHI65541:BHJ65541 BRE65541:BRF65541 CBA65541:CBB65541 CKW65541:CKX65541 CUS65541:CUT65541 DEO65541:DEP65541 DOK65541:DOL65541 DYG65541:DYH65541 EIC65541:EID65541 ERY65541:ERZ65541 FBU65541:FBV65541 FLQ65541:FLR65541 FVM65541:FVN65541 GFI65541:GFJ65541 GPE65541:GPF65541 GZA65541:GZB65541 HIW65541:HIX65541 HSS65541:HST65541 ICO65541:ICP65541 IMK65541:IML65541 IWG65541:IWH65541 JGC65541:JGD65541 JPY65541:JPZ65541 JZU65541:JZV65541 KJQ65541:KJR65541 KTM65541:KTN65541 LDI65541:LDJ65541 LNE65541:LNF65541 LXA65541:LXB65541 MGW65541:MGX65541 MQS65541:MQT65541 NAO65541:NAP65541 NKK65541:NKL65541 NUG65541:NUH65541 OEC65541:OED65541 ONY65541:ONZ65541 OXU65541:OXV65541 PHQ65541:PHR65541 PRM65541:PRN65541 QBI65541:QBJ65541 QLE65541:QLF65541 QVA65541:QVB65541 REW65541:REX65541 ROS65541:ROT65541 RYO65541:RYP65541 SIK65541:SIL65541 SSG65541:SSH65541 TCC65541:TCD65541 TLY65541:TLZ65541 TVU65541:TVV65541 UFQ65541:UFR65541 UPM65541:UPN65541 UZI65541:UZJ65541 VJE65541:VJF65541 VTA65541:VTB65541 WCW65541:WCX65541 WMS65541:WMT65541 WWO65541:WWP65541 AI131077:AJ131077 KC131077:KD131077 TY131077:TZ131077 ADU131077:ADV131077 ANQ131077:ANR131077 AXM131077:AXN131077 BHI131077:BHJ131077 BRE131077:BRF131077 CBA131077:CBB131077 CKW131077:CKX131077 CUS131077:CUT131077 DEO131077:DEP131077 DOK131077:DOL131077 DYG131077:DYH131077 EIC131077:EID131077 ERY131077:ERZ131077 FBU131077:FBV131077 FLQ131077:FLR131077 FVM131077:FVN131077 GFI131077:GFJ131077 GPE131077:GPF131077 GZA131077:GZB131077 HIW131077:HIX131077 HSS131077:HST131077 ICO131077:ICP131077 IMK131077:IML131077 IWG131077:IWH131077 JGC131077:JGD131077 JPY131077:JPZ131077 JZU131077:JZV131077 KJQ131077:KJR131077 KTM131077:KTN131077 LDI131077:LDJ131077 LNE131077:LNF131077 LXA131077:LXB131077 MGW131077:MGX131077 MQS131077:MQT131077 NAO131077:NAP131077 NKK131077:NKL131077 NUG131077:NUH131077 OEC131077:OED131077 ONY131077:ONZ131077 OXU131077:OXV131077 PHQ131077:PHR131077 PRM131077:PRN131077 QBI131077:QBJ131077 QLE131077:QLF131077 QVA131077:QVB131077 REW131077:REX131077 ROS131077:ROT131077 RYO131077:RYP131077 SIK131077:SIL131077 SSG131077:SSH131077 TCC131077:TCD131077 TLY131077:TLZ131077 TVU131077:TVV131077 UFQ131077:UFR131077 UPM131077:UPN131077 UZI131077:UZJ131077 VJE131077:VJF131077 VTA131077:VTB131077 WCW131077:WCX131077 WMS131077:WMT131077 WWO131077:WWP131077 AI196613:AJ196613 KC196613:KD196613 TY196613:TZ196613 ADU196613:ADV196613 ANQ196613:ANR196613 AXM196613:AXN196613 BHI196613:BHJ196613 BRE196613:BRF196613 CBA196613:CBB196613 CKW196613:CKX196613 CUS196613:CUT196613 DEO196613:DEP196613 DOK196613:DOL196613 DYG196613:DYH196613 EIC196613:EID196613 ERY196613:ERZ196613 FBU196613:FBV196613 FLQ196613:FLR196613 FVM196613:FVN196613 GFI196613:GFJ196613 GPE196613:GPF196613 GZA196613:GZB196613 HIW196613:HIX196613 HSS196613:HST196613 ICO196613:ICP196613 IMK196613:IML196613 IWG196613:IWH196613 JGC196613:JGD196613 JPY196613:JPZ196613 JZU196613:JZV196613 KJQ196613:KJR196613 KTM196613:KTN196613 LDI196613:LDJ196613 LNE196613:LNF196613 LXA196613:LXB196613 MGW196613:MGX196613 MQS196613:MQT196613 NAO196613:NAP196613 NKK196613:NKL196613 NUG196613:NUH196613 OEC196613:OED196613 ONY196613:ONZ196613 OXU196613:OXV196613 PHQ196613:PHR196613 PRM196613:PRN196613 QBI196613:QBJ196613 QLE196613:QLF196613 QVA196613:QVB196613 REW196613:REX196613 ROS196613:ROT196613 RYO196613:RYP196613 SIK196613:SIL196613 SSG196613:SSH196613 TCC196613:TCD196613 TLY196613:TLZ196613 TVU196613:TVV196613 UFQ196613:UFR196613 UPM196613:UPN196613 UZI196613:UZJ196613 VJE196613:VJF196613 VTA196613:VTB196613 WCW196613:WCX196613 WMS196613:WMT196613 WWO196613:WWP196613 AI262149:AJ262149 KC262149:KD262149 TY262149:TZ262149 ADU262149:ADV262149 ANQ262149:ANR262149 AXM262149:AXN262149 BHI262149:BHJ262149 BRE262149:BRF262149 CBA262149:CBB262149 CKW262149:CKX262149 CUS262149:CUT262149 DEO262149:DEP262149 DOK262149:DOL262149 DYG262149:DYH262149 EIC262149:EID262149 ERY262149:ERZ262149 FBU262149:FBV262149 FLQ262149:FLR262149 FVM262149:FVN262149 GFI262149:GFJ262149 GPE262149:GPF262149 GZA262149:GZB262149 HIW262149:HIX262149 HSS262149:HST262149 ICO262149:ICP262149 IMK262149:IML262149 IWG262149:IWH262149 JGC262149:JGD262149 JPY262149:JPZ262149 JZU262149:JZV262149 KJQ262149:KJR262149 KTM262149:KTN262149 LDI262149:LDJ262149 LNE262149:LNF262149 LXA262149:LXB262149 MGW262149:MGX262149 MQS262149:MQT262149 NAO262149:NAP262149 NKK262149:NKL262149 NUG262149:NUH262149 OEC262149:OED262149 ONY262149:ONZ262149 OXU262149:OXV262149 PHQ262149:PHR262149 PRM262149:PRN262149 QBI262149:QBJ262149 QLE262149:QLF262149 QVA262149:QVB262149 REW262149:REX262149 ROS262149:ROT262149 RYO262149:RYP262149 SIK262149:SIL262149 SSG262149:SSH262149 TCC262149:TCD262149 TLY262149:TLZ262149 TVU262149:TVV262149 UFQ262149:UFR262149 UPM262149:UPN262149 UZI262149:UZJ262149 VJE262149:VJF262149 VTA262149:VTB262149 WCW262149:WCX262149 WMS262149:WMT262149 WWO262149:WWP262149 AI327685:AJ327685 KC327685:KD327685 TY327685:TZ327685 ADU327685:ADV327685 ANQ327685:ANR327685 AXM327685:AXN327685 BHI327685:BHJ327685 BRE327685:BRF327685 CBA327685:CBB327685 CKW327685:CKX327685 CUS327685:CUT327685 DEO327685:DEP327685 DOK327685:DOL327685 DYG327685:DYH327685 EIC327685:EID327685 ERY327685:ERZ327685 FBU327685:FBV327685 FLQ327685:FLR327685 FVM327685:FVN327685 GFI327685:GFJ327685 GPE327685:GPF327685 GZA327685:GZB327685 HIW327685:HIX327685 HSS327685:HST327685 ICO327685:ICP327685 IMK327685:IML327685 IWG327685:IWH327685 JGC327685:JGD327685 JPY327685:JPZ327685 JZU327685:JZV327685 KJQ327685:KJR327685 KTM327685:KTN327685 LDI327685:LDJ327685 LNE327685:LNF327685 LXA327685:LXB327685 MGW327685:MGX327685 MQS327685:MQT327685 NAO327685:NAP327685 NKK327685:NKL327685 NUG327685:NUH327685 OEC327685:OED327685 ONY327685:ONZ327685 OXU327685:OXV327685 PHQ327685:PHR327685 PRM327685:PRN327685 QBI327685:QBJ327685 QLE327685:QLF327685 QVA327685:QVB327685 REW327685:REX327685 ROS327685:ROT327685 RYO327685:RYP327685 SIK327685:SIL327685 SSG327685:SSH327685 TCC327685:TCD327685 TLY327685:TLZ327685 TVU327685:TVV327685 UFQ327685:UFR327685 UPM327685:UPN327685 UZI327685:UZJ327685 VJE327685:VJF327685 VTA327685:VTB327685 WCW327685:WCX327685 WMS327685:WMT327685 WWO327685:WWP327685 AI393221:AJ393221 KC393221:KD393221 TY393221:TZ393221 ADU393221:ADV393221 ANQ393221:ANR393221 AXM393221:AXN393221 BHI393221:BHJ393221 BRE393221:BRF393221 CBA393221:CBB393221 CKW393221:CKX393221 CUS393221:CUT393221 DEO393221:DEP393221 DOK393221:DOL393221 DYG393221:DYH393221 EIC393221:EID393221 ERY393221:ERZ393221 FBU393221:FBV393221 FLQ393221:FLR393221 FVM393221:FVN393221 GFI393221:GFJ393221 GPE393221:GPF393221 GZA393221:GZB393221 HIW393221:HIX393221 HSS393221:HST393221 ICO393221:ICP393221 IMK393221:IML393221 IWG393221:IWH393221 JGC393221:JGD393221 JPY393221:JPZ393221 JZU393221:JZV393221 KJQ393221:KJR393221 KTM393221:KTN393221 LDI393221:LDJ393221 LNE393221:LNF393221 LXA393221:LXB393221 MGW393221:MGX393221 MQS393221:MQT393221 NAO393221:NAP393221 NKK393221:NKL393221 NUG393221:NUH393221 OEC393221:OED393221 ONY393221:ONZ393221 OXU393221:OXV393221 PHQ393221:PHR393221 PRM393221:PRN393221 QBI393221:QBJ393221 QLE393221:QLF393221 QVA393221:QVB393221 REW393221:REX393221 ROS393221:ROT393221 RYO393221:RYP393221 SIK393221:SIL393221 SSG393221:SSH393221 TCC393221:TCD393221 TLY393221:TLZ393221 TVU393221:TVV393221 UFQ393221:UFR393221 UPM393221:UPN393221 UZI393221:UZJ393221 VJE393221:VJF393221 VTA393221:VTB393221 WCW393221:WCX393221 WMS393221:WMT393221 WWO393221:WWP393221 AI458757:AJ458757 KC458757:KD458757 TY458757:TZ458757 ADU458757:ADV458757 ANQ458757:ANR458757 AXM458757:AXN458757 BHI458757:BHJ458757 BRE458757:BRF458757 CBA458757:CBB458757 CKW458757:CKX458757 CUS458757:CUT458757 DEO458757:DEP458757 DOK458757:DOL458757 DYG458757:DYH458757 EIC458757:EID458757 ERY458757:ERZ458757 FBU458757:FBV458757 FLQ458757:FLR458757 FVM458757:FVN458757 GFI458757:GFJ458757 GPE458757:GPF458757 GZA458757:GZB458757 HIW458757:HIX458757 HSS458757:HST458757 ICO458757:ICP458757 IMK458757:IML458757 IWG458757:IWH458757 JGC458757:JGD458757 JPY458757:JPZ458757 JZU458757:JZV458757 KJQ458757:KJR458757 KTM458757:KTN458757 LDI458757:LDJ458757 LNE458757:LNF458757 LXA458757:LXB458757 MGW458757:MGX458757 MQS458757:MQT458757 NAO458757:NAP458757 NKK458757:NKL458757 NUG458757:NUH458757 OEC458757:OED458757 ONY458757:ONZ458757 OXU458757:OXV458757 PHQ458757:PHR458757 PRM458757:PRN458757 QBI458757:QBJ458757 QLE458757:QLF458757 QVA458757:QVB458757 REW458757:REX458757 ROS458757:ROT458757 RYO458757:RYP458757 SIK458757:SIL458757 SSG458757:SSH458757 TCC458757:TCD458757 TLY458757:TLZ458757 TVU458757:TVV458757 UFQ458757:UFR458757 UPM458757:UPN458757 UZI458757:UZJ458757 VJE458757:VJF458757 VTA458757:VTB458757 WCW458757:WCX458757 WMS458757:WMT458757 WWO458757:WWP458757 AI524293:AJ524293 KC524293:KD524293 TY524293:TZ524293 ADU524293:ADV524293 ANQ524293:ANR524293 AXM524293:AXN524293 BHI524293:BHJ524293 BRE524293:BRF524293 CBA524293:CBB524293 CKW524293:CKX524293 CUS524293:CUT524293 DEO524293:DEP524293 DOK524293:DOL524293 DYG524293:DYH524293 EIC524293:EID524293 ERY524293:ERZ524293 FBU524293:FBV524293 FLQ524293:FLR524293 FVM524293:FVN524293 GFI524293:GFJ524293 GPE524293:GPF524293 GZA524293:GZB524293 HIW524293:HIX524293 HSS524293:HST524293 ICO524293:ICP524293 IMK524293:IML524293 IWG524293:IWH524293 JGC524293:JGD524293 JPY524293:JPZ524293 JZU524293:JZV524293 KJQ524293:KJR524293 KTM524293:KTN524293 LDI524293:LDJ524293 LNE524293:LNF524293 LXA524293:LXB524293 MGW524293:MGX524293 MQS524293:MQT524293 NAO524293:NAP524293 NKK524293:NKL524293 NUG524293:NUH524293 OEC524293:OED524293 ONY524293:ONZ524293 OXU524293:OXV524293 PHQ524293:PHR524293 PRM524293:PRN524293 QBI524293:QBJ524293 QLE524293:QLF524293 QVA524293:QVB524293 REW524293:REX524293 ROS524293:ROT524293 RYO524293:RYP524293 SIK524293:SIL524293 SSG524293:SSH524293 TCC524293:TCD524293 TLY524293:TLZ524293 TVU524293:TVV524293 UFQ524293:UFR524293 UPM524293:UPN524293 UZI524293:UZJ524293 VJE524293:VJF524293 VTA524293:VTB524293 WCW524293:WCX524293 WMS524293:WMT524293 WWO524293:WWP524293 AI589829:AJ589829 KC589829:KD589829 TY589829:TZ589829 ADU589829:ADV589829 ANQ589829:ANR589829 AXM589829:AXN589829 BHI589829:BHJ589829 BRE589829:BRF589829 CBA589829:CBB589829 CKW589829:CKX589829 CUS589829:CUT589829 DEO589829:DEP589829 DOK589829:DOL589829 DYG589829:DYH589829 EIC589829:EID589829 ERY589829:ERZ589829 FBU589829:FBV589829 FLQ589829:FLR589829 FVM589829:FVN589829 GFI589829:GFJ589829 GPE589829:GPF589829 GZA589829:GZB589829 HIW589829:HIX589829 HSS589829:HST589829 ICO589829:ICP589829 IMK589829:IML589829 IWG589829:IWH589829 JGC589829:JGD589829 JPY589829:JPZ589829 JZU589829:JZV589829 KJQ589829:KJR589829 KTM589829:KTN589829 LDI589829:LDJ589829 LNE589829:LNF589829 LXA589829:LXB589829 MGW589829:MGX589829 MQS589829:MQT589829 NAO589829:NAP589829 NKK589829:NKL589829 NUG589829:NUH589829 OEC589829:OED589829 ONY589829:ONZ589829 OXU589829:OXV589829 PHQ589829:PHR589829 PRM589829:PRN589829 QBI589829:QBJ589829 QLE589829:QLF589829 QVA589829:QVB589829 REW589829:REX589829 ROS589829:ROT589829 RYO589829:RYP589829 SIK589829:SIL589829 SSG589829:SSH589829 TCC589829:TCD589829 TLY589829:TLZ589829 TVU589829:TVV589829 UFQ589829:UFR589829 UPM589829:UPN589829 UZI589829:UZJ589829 VJE589829:VJF589829 VTA589829:VTB589829 WCW589829:WCX589829 WMS589829:WMT589829 WWO589829:WWP589829 AI655365:AJ655365 KC655365:KD655365 TY655365:TZ655365 ADU655365:ADV655365 ANQ655365:ANR655365 AXM655365:AXN655365 BHI655365:BHJ655365 BRE655365:BRF655365 CBA655365:CBB655365 CKW655365:CKX655365 CUS655365:CUT655365 DEO655365:DEP655365 DOK655365:DOL655365 DYG655365:DYH655365 EIC655365:EID655365 ERY655365:ERZ655365 FBU655365:FBV655365 FLQ655365:FLR655365 FVM655365:FVN655365 GFI655365:GFJ655365 GPE655365:GPF655365 GZA655365:GZB655365 HIW655365:HIX655365 HSS655365:HST655365 ICO655365:ICP655365 IMK655365:IML655365 IWG655365:IWH655365 JGC655365:JGD655365 JPY655365:JPZ655365 JZU655365:JZV655365 KJQ655365:KJR655365 KTM655365:KTN655365 LDI655365:LDJ655365 LNE655365:LNF655365 LXA655365:LXB655365 MGW655365:MGX655365 MQS655365:MQT655365 NAO655365:NAP655365 NKK655365:NKL655365 NUG655365:NUH655365 OEC655365:OED655365 ONY655365:ONZ655365 OXU655365:OXV655365 PHQ655365:PHR655365 PRM655365:PRN655365 QBI655365:QBJ655365 QLE655365:QLF655365 QVA655365:QVB655365 REW655365:REX655365 ROS655365:ROT655365 RYO655365:RYP655365 SIK655365:SIL655365 SSG655365:SSH655365 TCC655365:TCD655365 TLY655365:TLZ655365 TVU655365:TVV655365 UFQ655365:UFR655365 UPM655365:UPN655365 UZI655365:UZJ655365 VJE655365:VJF655365 VTA655365:VTB655365 WCW655365:WCX655365 WMS655365:WMT655365 WWO655365:WWP655365 AI720901:AJ720901 KC720901:KD720901 TY720901:TZ720901 ADU720901:ADV720901 ANQ720901:ANR720901 AXM720901:AXN720901 BHI720901:BHJ720901 BRE720901:BRF720901 CBA720901:CBB720901 CKW720901:CKX720901 CUS720901:CUT720901 DEO720901:DEP720901 DOK720901:DOL720901 DYG720901:DYH720901 EIC720901:EID720901 ERY720901:ERZ720901 FBU720901:FBV720901 FLQ720901:FLR720901 FVM720901:FVN720901 GFI720901:GFJ720901 GPE720901:GPF720901 GZA720901:GZB720901 HIW720901:HIX720901 HSS720901:HST720901 ICO720901:ICP720901 IMK720901:IML720901 IWG720901:IWH720901 JGC720901:JGD720901 JPY720901:JPZ720901 JZU720901:JZV720901 KJQ720901:KJR720901 KTM720901:KTN720901 LDI720901:LDJ720901 LNE720901:LNF720901 LXA720901:LXB720901 MGW720901:MGX720901 MQS720901:MQT720901 NAO720901:NAP720901 NKK720901:NKL720901 NUG720901:NUH720901 OEC720901:OED720901 ONY720901:ONZ720901 OXU720901:OXV720901 PHQ720901:PHR720901 PRM720901:PRN720901 QBI720901:QBJ720901 QLE720901:QLF720901 QVA720901:QVB720901 REW720901:REX720901 ROS720901:ROT720901 RYO720901:RYP720901 SIK720901:SIL720901 SSG720901:SSH720901 TCC720901:TCD720901 TLY720901:TLZ720901 TVU720901:TVV720901 UFQ720901:UFR720901 UPM720901:UPN720901 UZI720901:UZJ720901 VJE720901:VJF720901 VTA720901:VTB720901 WCW720901:WCX720901 WMS720901:WMT720901 WWO720901:WWP720901 AI786437:AJ786437 KC786437:KD786437 TY786437:TZ786437 ADU786437:ADV786437 ANQ786437:ANR786437 AXM786437:AXN786437 BHI786437:BHJ786437 BRE786437:BRF786437 CBA786437:CBB786437 CKW786437:CKX786437 CUS786437:CUT786437 DEO786437:DEP786437 DOK786437:DOL786437 DYG786437:DYH786437 EIC786437:EID786437 ERY786437:ERZ786437 FBU786437:FBV786437 FLQ786437:FLR786437 FVM786437:FVN786437 GFI786437:GFJ786437 GPE786437:GPF786437 GZA786437:GZB786437 HIW786437:HIX786437 HSS786437:HST786437 ICO786437:ICP786437 IMK786437:IML786437 IWG786437:IWH786437 JGC786437:JGD786437 JPY786437:JPZ786437 JZU786437:JZV786437 KJQ786437:KJR786437 KTM786437:KTN786437 LDI786437:LDJ786437 LNE786437:LNF786437 LXA786437:LXB786437 MGW786437:MGX786437 MQS786437:MQT786437 NAO786437:NAP786437 NKK786437:NKL786437 NUG786437:NUH786437 OEC786437:OED786437 ONY786437:ONZ786437 OXU786437:OXV786437 PHQ786437:PHR786437 PRM786437:PRN786437 QBI786437:QBJ786437 QLE786437:QLF786437 QVA786437:QVB786437 REW786437:REX786437 ROS786437:ROT786437 RYO786437:RYP786437 SIK786437:SIL786437 SSG786437:SSH786437 TCC786437:TCD786437 TLY786437:TLZ786437 TVU786437:TVV786437 UFQ786437:UFR786437 UPM786437:UPN786437 UZI786437:UZJ786437 VJE786437:VJF786437 VTA786437:VTB786437 WCW786437:WCX786437 WMS786437:WMT786437 WWO786437:WWP786437 AI851973:AJ851973 KC851973:KD851973 TY851973:TZ851973 ADU851973:ADV851973 ANQ851973:ANR851973 AXM851973:AXN851973 BHI851973:BHJ851973 BRE851973:BRF851973 CBA851973:CBB851973 CKW851973:CKX851973 CUS851973:CUT851973 DEO851973:DEP851973 DOK851973:DOL851973 DYG851973:DYH851973 EIC851973:EID851973 ERY851973:ERZ851973 FBU851973:FBV851973 FLQ851973:FLR851973 FVM851973:FVN851973 GFI851973:GFJ851973 GPE851973:GPF851973 GZA851973:GZB851973 HIW851973:HIX851973 HSS851973:HST851973 ICO851973:ICP851973 IMK851973:IML851973 IWG851973:IWH851973 JGC851973:JGD851973 JPY851973:JPZ851973 JZU851973:JZV851973 KJQ851973:KJR851973 KTM851973:KTN851973 LDI851973:LDJ851973 LNE851973:LNF851973 LXA851973:LXB851973 MGW851973:MGX851973 MQS851973:MQT851973 NAO851973:NAP851973 NKK851973:NKL851973 NUG851973:NUH851973 OEC851973:OED851973 ONY851973:ONZ851973 OXU851973:OXV851973 PHQ851973:PHR851973 PRM851973:PRN851973 QBI851973:QBJ851973 QLE851973:QLF851973 QVA851973:QVB851973 REW851973:REX851973 ROS851973:ROT851973 RYO851973:RYP851973 SIK851973:SIL851973 SSG851973:SSH851973 TCC851973:TCD851973 TLY851973:TLZ851973 TVU851973:TVV851973 UFQ851973:UFR851973 UPM851973:UPN851973 UZI851973:UZJ851973 VJE851973:VJF851973 VTA851973:VTB851973 WCW851973:WCX851973 WMS851973:WMT851973 WWO851973:WWP851973 AI917509:AJ917509 KC917509:KD917509 TY917509:TZ917509 ADU917509:ADV917509 ANQ917509:ANR917509 AXM917509:AXN917509 BHI917509:BHJ917509 BRE917509:BRF917509 CBA917509:CBB917509 CKW917509:CKX917509 CUS917509:CUT917509 DEO917509:DEP917509 DOK917509:DOL917509 DYG917509:DYH917509 EIC917509:EID917509 ERY917509:ERZ917509 FBU917509:FBV917509 FLQ917509:FLR917509 FVM917509:FVN917509 GFI917509:GFJ917509 GPE917509:GPF917509 GZA917509:GZB917509 HIW917509:HIX917509 HSS917509:HST917509 ICO917509:ICP917509 IMK917509:IML917509 IWG917509:IWH917509 JGC917509:JGD917509 JPY917509:JPZ917509 JZU917509:JZV917509 KJQ917509:KJR917509 KTM917509:KTN917509 LDI917509:LDJ917509 LNE917509:LNF917509 LXA917509:LXB917509 MGW917509:MGX917509 MQS917509:MQT917509 NAO917509:NAP917509 NKK917509:NKL917509 NUG917509:NUH917509 OEC917509:OED917509 ONY917509:ONZ917509 OXU917509:OXV917509 PHQ917509:PHR917509 PRM917509:PRN917509 QBI917509:QBJ917509 QLE917509:QLF917509 QVA917509:QVB917509 REW917509:REX917509 ROS917509:ROT917509 RYO917509:RYP917509 SIK917509:SIL917509 SSG917509:SSH917509 TCC917509:TCD917509 TLY917509:TLZ917509 TVU917509:TVV917509 UFQ917509:UFR917509 UPM917509:UPN917509 UZI917509:UZJ917509 VJE917509:VJF917509 VTA917509:VTB917509 WCW917509:WCX917509 WMS917509:WMT917509 WWO917509:WWP917509 AI983045:AJ983045 KC983045:KD983045 TY983045:TZ983045 ADU983045:ADV983045 ANQ983045:ANR983045 AXM983045:AXN983045 BHI983045:BHJ983045 BRE983045:BRF983045 CBA983045:CBB983045 CKW983045:CKX983045 CUS983045:CUT983045 DEO983045:DEP983045 DOK983045:DOL983045 DYG983045:DYH983045 EIC983045:EID983045 ERY983045:ERZ983045 FBU983045:FBV983045 FLQ983045:FLR983045 FVM983045:FVN983045 GFI983045:GFJ983045 GPE983045:GPF983045 GZA983045:GZB983045 HIW983045:HIX983045 HSS983045:HST983045 ICO983045:ICP983045 IMK983045:IML983045 IWG983045:IWH983045 JGC983045:JGD983045 JPY983045:JPZ983045 JZU983045:JZV983045 KJQ983045:KJR983045 KTM983045:KTN983045 LDI983045:LDJ983045 LNE983045:LNF983045 LXA983045:LXB983045 MGW983045:MGX983045 MQS983045:MQT983045 NAO983045:NAP983045 NKK983045:NKL983045 NUG983045:NUH983045 OEC983045:OED983045 ONY983045:ONZ983045 OXU983045:OXV983045 PHQ983045:PHR983045 PRM983045:PRN983045 QBI983045:QBJ983045 QLE983045:QLF983045 QVA983045:QVB983045 REW983045:REX983045 ROS983045:ROT983045 RYO983045:RYP983045 SIK983045:SIL983045 SSG983045:SSH983045 TCC983045:TCD983045 TLY983045:TLZ983045 TVU983045:TVV983045 UFQ983045:UFR983045 UPM983045:UPN983045 UZI983045:UZJ983045 VJE983045:VJF983045 VTA983045:VTB983045 WCW983045:WCX983045 WMS983045:WMT983045 WWO983045:WWP983045 WMH983062:WMV983062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AE65541:AF65541 JY65541:JZ65541 TU65541:TV65541 ADQ65541:ADR65541 ANM65541:ANN65541 AXI65541:AXJ65541 BHE65541:BHF65541 BRA65541:BRB65541 CAW65541:CAX65541 CKS65541:CKT65541 CUO65541:CUP65541 DEK65541:DEL65541 DOG65541:DOH65541 DYC65541:DYD65541 EHY65541:EHZ65541 ERU65541:ERV65541 FBQ65541:FBR65541 FLM65541:FLN65541 FVI65541:FVJ65541 GFE65541:GFF65541 GPA65541:GPB65541 GYW65541:GYX65541 HIS65541:HIT65541 HSO65541:HSP65541 ICK65541:ICL65541 IMG65541:IMH65541 IWC65541:IWD65541 JFY65541:JFZ65541 JPU65541:JPV65541 JZQ65541:JZR65541 KJM65541:KJN65541 KTI65541:KTJ65541 LDE65541:LDF65541 LNA65541:LNB65541 LWW65541:LWX65541 MGS65541:MGT65541 MQO65541:MQP65541 NAK65541:NAL65541 NKG65541:NKH65541 NUC65541:NUD65541 ODY65541:ODZ65541 ONU65541:ONV65541 OXQ65541:OXR65541 PHM65541:PHN65541 PRI65541:PRJ65541 QBE65541:QBF65541 QLA65541:QLB65541 QUW65541:QUX65541 RES65541:RET65541 ROO65541:ROP65541 RYK65541:RYL65541 SIG65541:SIH65541 SSC65541:SSD65541 TBY65541:TBZ65541 TLU65541:TLV65541 TVQ65541:TVR65541 UFM65541:UFN65541 UPI65541:UPJ65541 UZE65541:UZF65541 VJA65541:VJB65541 VSW65541:VSX65541 WCS65541:WCT65541 WMO65541:WMP65541 WWK65541:WWL65541 AE131077:AF131077 JY131077:JZ131077 TU131077:TV131077 ADQ131077:ADR131077 ANM131077:ANN131077 AXI131077:AXJ131077 BHE131077:BHF131077 BRA131077:BRB131077 CAW131077:CAX131077 CKS131077:CKT131077 CUO131077:CUP131077 DEK131077:DEL131077 DOG131077:DOH131077 DYC131077:DYD131077 EHY131077:EHZ131077 ERU131077:ERV131077 FBQ131077:FBR131077 FLM131077:FLN131077 FVI131077:FVJ131077 GFE131077:GFF131077 GPA131077:GPB131077 GYW131077:GYX131077 HIS131077:HIT131077 HSO131077:HSP131077 ICK131077:ICL131077 IMG131077:IMH131077 IWC131077:IWD131077 JFY131077:JFZ131077 JPU131077:JPV131077 JZQ131077:JZR131077 KJM131077:KJN131077 KTI131077:KTJ131077 LDE131077:LDF131077 LNA131077:LNB131077 LWW131077:LWX131077 MGS131077:MGT131077 MQO131077:MQP131077 NAK131077:NAL131077 NKG131077:NKH131077 NUC131077:NUD131077 ODY131077:ODZ131077 ONU131077:ONV131077 OXQ131077:OXR131077 PHM131077:PHN131077 PRI131077:PRJ131077 QBE131077:QBF131077 QLA131077:QLB131077 QUW131077:QUX131077 RES131077:RET131077 ROO131077:ROP131077 RYK131077:RYL131077 SIG131077:SIH131077 SSC131077:SSD131077 TBY131077:TBZ131077 TLU131077:TLV131077 TVQ131077:TVR131077 UFM131077:UFN131077 UPI131077:UPJ131077 UZE131077:UZF131077 VJA131077:VJB131077 VSW131077:VSX131077 WCS131077:WCT131077 WMO131077:WMP131077 WWK131077:WWL131077 AE196613:AF196613 JY196613:JZ196613 TU196613:TV196613 ADQ196613:ADR196613 ANM196613:ANN196613 AXI196613:AXJ196613 BHE196613:BHF196613 BRA196613:BRB196613 CAW196613:CAX196613 CKS196613:CKT196613 CUO196613:CUP196613 DEK196613:DEL196613 DOG196613:DOH196613 DYC196613:DYD196613 EHY196613:EHZ196613 ERU196613:ERV196613 FBQ196613:FBR196613 FLM196613:FLN196613 FVI196613:FVJ196613 GFE196613:GFF196613 GPA196613:GPB196613 GYW196613:GYX196613 HIS196613:HIT196613 HSO196613:HSP196613 ICK196613:ICL196613 IMG196613:IMH196613 IWC196613:IWD196613 JFY196613:JFZ196613 JPU196613:JPV196613 JZQ196613:JZR196613 KJM196613:KJN196613 KTI196613:KTJ196613 LDE196613:LDF196613 LNA196613:LNB196613 LWW196613:LWX196613 MGS196613:MGT196613 MQO196613:MQP196613 NAK196613:NAL196613 NKG196613:NKH196613 NUC196613:NUD196613 ODY196613:ODZ196613 ONU196613:ONV196613 OXQ196613:OXR196613 PHM196613:PHN196613 PRI196613:PRJ196613 QBE196613:QBF196613 QLA196613:QLB196613 QUW196613:QUX196613 RES196613:RET196613 ROO196613:ROP196613 RYK196613:RYL196613 SIG196613:SIH196613 SSC196613:SSD196613 TBY196613:TBZ196613 TLU196613:TLV196613 TVQ196613:TVR196613 UFM196613:UFN196613 UPI196613:UPJ196613 UZE196613:UZF196613 VJA196613:VJB196613 VSW196613:VSX196613 WCS196613:WCT196613 WMO196613:WMP196613 WWK196613:WWL196613 AE262149:AF262149 JY262149:JZ262149 TU262149:TV262149 ADQ262149:ADR262149 ANM262149:ANN262149 AXI262149:AXJ262149 BHE262149:BHF262149 BRA262149:BRB262149 CAW262149:CAX262149 CKS262149:CKT262149 CUO262149:CUP262149 DEK262149:DEL262149 DOG262149:DOH262149 DYC262149:DYD262149 EHY262149:EHZ262149 ERU262149:ERV262149 FBQ262149:FBR262149 FLM262149:FLN262149 FVI262149:FVJ262149 GFE262149:GFF262149 GPA262149:GPB262149 GYW262149:GYX262149 HIS262149:HIT262149 HSO262149:HSP262149 ICK262149:ICL262149 IMG262149:IMH262149 IWC262149:IWD262149 JFY262149:JFZ262149 JPU262149:JPV262149 JZQ262149:JZR262149 KJM262149:KJN262149 KTI262149:KTJ262149 LDE262149:LDF262149 LNA262149:LNB262149 LWW262149:LWX262149 MGS262149:MGT262149 MQO262149:MQP262149 NAK262149:NAL262149 NKG262149:NKH262149 NUC262149:NUD262149 ODY262149:ODZ262149 ONU262149:ONV262149 OXQ262149:OXR262149 PHM262149:PHN262149 PRI262149:PRJ262149 QBE262149:QBF262149 QLA262149:QLB262149 QUW262149:QUX262149 RES262149:RET262149 ROO262149:ROP262149 RYK262149:RYL262149 SIG262149:SIH262149 SSC262149:SSD262149 TBY262149:TBZ262149 TLU262149:TLV262149 TVQ262149:TVR262149 UFM262149:UFN262149 UPI262149:UPJ262149 UZE262149:UZF262149 VJA262149:VJB262149 VSW262149:VSX262149 WCS262149:WCT262149 WMO262149:WMP262149 WWK262149:WWL262149 AE327685:AF327685 JY327685:JZ327685 TU327685:TV327685 ADQ327685:ADR327685 ANM327685:ANN327685 AXI327685:AXJ327685 BHE327685:BHF327685 BRA327685:BRB327685 CAW327685:CAX327685 CKS327685:CKT327685 CUO327685:CUP327685 DEK327685:DEL327685 DOG327685:DOH327685 DYC327685:DYD327685 EHY327685:EHZ327685 ERU327685:ERV327685 FBQ327685:FBR327685 FLM327685:FLN327685 FVI327685:FVJ327685 GFE327685:GFF327685 GPA327685:GPB327685 GYW327685:GYX327685 HIS327685:HIT327685 HSO327685:HSP327685 ICK327685:ICL327685 IMG327685:IMH327685 IWC327685:IWD327685 JFY327685:JFZ327685 JPU327685:JPV327685 JZQ327685:JZR327685 KJM327685:KJN327685 KTI327685:KTJ327685 LDE327685:LDF327685 LNA327685:LNB327685 LWW327685:LWX327685 MGS327685:MGT327685 MQO327685:MQP327685 NAK327685:NAL327685 NKG327685:NKH327685 NUC327685:NUD327685 ODY327685:ODZ327685 ONU327685:ONV327685 OXQ327685:OXR327685 PHM327685:PHN327685 PRI327685:PRJ327685 QBE327685:QBF327685 QLA327685:QLB327685 QUW327685:QUX327685 RES327685:RET327685 ROO327685:ROP327685 RYK327685:RYL327685 SIG327685:SIH327685 SSC327685:SSD327685 TBY327685:TBZ327685 TLU327685:TLV327685 TVQ327685:TVR327685 UFM327685:UFN327685 UPI327685:UPJ327685 UZE327685:UZF327685 VJA327685:VJB327685 VSW327685:VSX327685 WCS327685:WCT327685 WMO327685:WMP327685 WWK327685:WWL327685 AE393221:AF393221 JY393221:JZ393221 TU393221:TV393221 ADQ393221:ADR393221 ANM393221:ANN393221 AXI393221:AXJ393221 BHE393221:BHF393221 BRA393221:BRB393221 CAW393221:CAX393221 CKS393221:CKT393221 CUO393221:CUP393221 DEK393221:DEL393221 DOG393221:DOH393221 DYC393221:DYD393221 EHY393221:EHZ393221 ERU393221:ERV393221 FBQ393221:FBR393221 FLM393221:FLN393221 FVI393221:FVJ393221 GFE393221:GFF393221 GPA393221:GPB393221 GYW393221:GYX393221 HIS393221:HIT393221 HSO393221:HSP393221 ICK393221:ICL393221 IMG393221:IMH393221 IWC393221:IWD393221 JFY393221:JFZ393221 JPU393221:JPV393221 JZQ393221:JZR393221 KJM393221:KJN393221 KTI393221:KTJ393221 LDE393221:LDF393221 LNA393221:LNB393221 LWW393221:LWX393221 MGS393221:MGT393221 MQO393221:MQP393221 NAK393221:NAL393221 NKG393221:NKH393221 NUC393221:NUD393221 ODY393221:ODZ393221 ONU393221:ONV393221 OXQ393221:OXR393221 PHM393221:PHN393221 PRI393221:PRJ393221 QBE393221:QBF393221 QLA393221:QLB393221 QUW393221:QUX393221 RES393221:RET393221 ROO393221:ROP393221 RYK393221:RYL393221 SIG393221:SIH393221 SSC393221:SSD393221 TBY393221:TBZ393221 TLU393221:TLV393221 TVQ393221:TVR393221 UFM393221:UFN393221 UPI393221:UPJ393221 UZE393221:UZF393221 VJA393221:VJB393221 VSW393221:VSX393221 WCS393221:WCT393221 WMO393221:WMP393221 WWK393221:WWL393221 AE458757:AF458757 JY458757:JZ458757 TU458757:TV458757 ADQ458757:ADR458757 ANM458757:ANN458757 AXI458757:AXJ458757 BHE458757:BHF458757 BRA458757:BRB458757 CAW458757:CAX458757 CKS458757:CKT458757 CUO458757:CUP458757 DEK458757:DEL458757 DOG458757:DOH458757 DYC458757:DYD458757 EHY458757:EHZ458757 ERU458757:ERV458757 FBQ458757:FBR458757 FLM458757:FLN458757 FVI458757:FVJ458757 GFE458757:GFF458757 GPA458757:GPB458757 GYW458757:GYX458757 HIS458757:HIT458757 HSO458757:HSP458757 ICK458757:ICL458757 IMG458757:IMH458757 IWC458757:IWD458757 JFY458757:JFZ458757 JPU458757:JPV458757 JZQ458757:JZR458757 KJM458757:KJN458757 KTI458757:KTJ458757 LDE458757:LDF458757 LNA458757:LNB458757 LWW458757:LWX458757 MGS458757:MGT458757 MQO458757:MQP458757 NAK458757:NAL458757 NKG458757:NKH458757 NUC458757:NUD458757 ODY458757:ODZ458757 ONU458757:ONV458757 OXQ458757:OXR458757 PHM458757:PHN458757 PRI458757:PRJ458757 QBE458757:QBF458757 QLA458757:QLB458757 QUW458757:QUX458757 RES458757:RET458757 ROO458757:ROP458757 RYK458757:RYL458757 SIG458757:SIH458757 SSC458757:SSD458757 TBY458757:TBZ458757 TLU458757:TLV458757 TVQ458757:TVR458757 UFM458757:UFN458757 UPI458757:UPJ458757 UZE458757:UZF458757 VJA458757:VJB458757 VSW458757:VSX458757 WCS458757:WCT458757 WMO458757:WMP458757 WWK458757:WWL458757 AE524293:AF524293 JY524293:JZ524293 TU524293:TV524293 ADQ524293:ADR524293 ANM524293:ANN524293 AXI524293:AXJ524293 BHE524293:BHF524293 BRA524293:BRB524293 CAW524293:CAX524293 CKS524293:CKT524293 CUO524293:CUP524293 DEK524293:DEL524293 DOG524293:DOH524293 DYC524293:DYD524293 EHY524293:EHZ524293 ERU524293:ERV524293 FBQ524293:FBR524293 FLM524293:FLN524293 FVI524293:FVJ524293 GFE524293:GFF524293 GPA524293:GPB524293 GYW524293:GYX524293 HIS524293:HIT524293 HSO524293:HSP524293 ICK524293:ICL524293 IMG524293:IMH524293 IWC524293:IWD524293 JFY524293:JFZ524293 JPU524293:JPV524293 JZQ524293:JZR524293 KJM524293:KJN524293 KTI524293:KTJ524293 LDE524293:LDF524293 LNA524293:LNB524293 LWW524293:LWX524293 MGS524293:MGT524293 MQO524293:MQP524293 NAK524293:NAL524293 NKG524293:NKH524293 NUC524293:NUD524293 ODY524293:ODZ524293 ONU524293:ONV524293 OXQ524293:OXR524293 PHM524293:PHN524293 PRI524293:PRJ524293 QBE524293:QBF524293 QLA524293:QLB524293 QUW524293:QUX524293 RES524293:RET524293 ROO524293:ROP524293 RYK524293:RYL524293 SIG524293:SIH524293 SSC524293:SSD524293 TBY524293:TBZ524293 TLU524293:TLV524293 TVQ524293:TVR524293 UFM524293:UFN524293 UPI524293:UPJ524293 UZE524293:UZF524293 VJA524293:VJB524293 VSW524293:VSX524293 WCS524293:WCT524293 WMO524293:WMP524293 WWK524293:WWL524293 AE589829:AF589829 JY589829:JZ589829 TU589829:TV589829 ADQ589829:ADR589829 ANM589829:ANN589829 AXI589829:AXJ589829 BHE589829:BHF589829 BRA589829:BRB589829 CAW589829:CAX589829 CKS589829:CKT589829 CUO589829:CUP589829 DEK589829:DEL589829 DOG589829:DOH589829 DYC589829:DYD589829 EHY589829:EHZ589829 ERU589829:ERV589829 FBQ589829:FBR589829 FLM589829:FLN589829 FVI589829:FVJ589829 GFE589829:GFF589829 GPA589829:GPB589829 GYW589829:GYX589829 HIS589829:HIT589829 HSO589829:HSP589829 ICK589829:ICL589829 IMG589829:IMH589829 IWC589829:IWD589829 JFY589829:JFZ589829 JPU589829:JPV589829 JZQ589829:JZR589829 KJM589829:KJN589829 KTI589829:KTJ589829 LDE589829:LDF589829 LNA589829:LNB589829 LWW589829:LWX589829 MGS589829:MGT589829 MQO589829:MQP589829 NAK589829:NAL589829 NKG589829:NKH589829 NUC589829:NUD589829 ODY589829:ODZ589829 ONU589829:ONV589829 OXQ589829:OXR589829 PHM589829:PHN589829 PRI589829:PRJ589829 QBE589829:QBF589829 QLA589829:QLB589829 QUW589829:QUX589829 RES589829:RET589829 ROO589829:ROP589829 RYK589829:RYL589829 SIG589829:SIH589829 SSC589829:SSD589829 TBY589829:TBZ589829 TLU589829:TLV589829 TVQ589829:TVR589829 UFM589829:UFN589829 UPI589829:UPJ589829 UZE589829:UZF589829 VJA589829:VJB589829 VSW589829:VSX589829 WCS589829:WCT589829 WMO589829:WMP589829 WWK589829:WWL589829 AE655365:AF655365 JY655365:JZ655365 TU655365:TV655365 ADQ655365:ADR655365 ANM655365:ANN655365 AXI655365:AXJ655365 BHE655365:BHF655365 BRA655365:BRB655365 CAW655365:CAX655365 CKS655365:CKT655365 CUO655365:CUP655365 DEK655365:DEL655365 DOG655365:DOH655365 DYC655365:DYD655365 EHY655365:EHZ655365 ERU655365:ERV655365 FBQ655365:FBR655365 FLM655365:FLN655365 FVI655365:FVJ655365 GFE655365:GFF655365 GPA655365:GPB655365 GYW655365:GYX655365 HIS655365:HIT655365 HSO655365:HSP655365 ICK655365:ICL655365 IMG655365:IMH655365 IWC655365:IWD655365 JFY655365:JFZ655365 JPU655365:JPV655365 JZQ655365:JZR655365 KJM655365:KJN655365 KTI655365:KTJ655365 LDE655365:LDF655365 LNA655365:LNB655365 LWW655365:LWX655365 MGS655365:MGT655365 MQO655365:MQP655365 NAK655365:NAL655365 NKG655365:NKH655365 NUC655365:NUD655365 ODY655365:ODZ655365 ONU655365:ONV655365 OXQ655365:OXR655365 PHM655365:PHN655365 PRI655365:PRJ655365 QBE655365:QBF655365 QLA655365:QLB655365 QUW655365:QUX655365 RES655365:RET655365 ROO655365:ROP655365 RYK655365:RYL655365 SIG655365:SIH655365 SSC655365:SSD655365 TBY655365:TBZ655365 TLU655365:TLV655365 TVQ655365:TVR655365 UFM655365:UFN655365 UPI655365:UPJ655365 UZE655365:UZF655365 VJA655365:VJB655365 VSW655365:VSX655365 WCS655365:WCT655365 WMO655365:WMP655365 WWK655365:WWL655365 AE720901:AF720901 JY720901:JZ720901 TU720901:TV720901 ADQ720901:ADR720901 ANM720901:ANN720901 AXI720901:AXJ720901 BHE720901:BHF720901 BRA720901:BRB720901 CAW720901:CAX720901 CKS720901:CKT720901 CUO720901:CUP720901 DEK720901:DEL720901 DOG720901:DOH720901 DYC720901:DYD720901 EHY720901:EHZ720901 ERU720901:ERV720901 FBQ720901:FBR720901 FLM720901:FLN720901 FVI720901:FVJ720901 GFE720901:GFF720901 GPA720901:GPB720901 GYW720901:GYX720901 HIS720901:HIT720901 HSO720901:HSP720901 ICK720901:ICL720901 IMG720901:IMH720901 IWC720901:IWD720901 JFY720901:JFZ720901 JPU720901:JPV720901 JZQ720901:JZR720901 KJM720901:KJN720901 KTI720901:KTJ720901 LDE720901:LDF720901 LNA720901:LNB720901 LWW720901:LWX720901 MGS720901:MGT720901 MQO720901:MQP720901 NAK720901:NAL720901 NKG720901:NKH720901 NUC720901:NUD720901 ODY720901:ODZ720901 ONU720901:ONV720901 OXQ720901:OXR720901 PHM720901:PHN720901 PRI720901:PRJ720901 QBE720901:QBF720901 QLA720901:QLB720901 QUW720901:QUX720901 RES720901:RET720901 ROO720901:ROP720901 RYK720901:RYL720901 SIG720901:SIH720901 SSC720901:SSD720901 TBY720901:TBZ720901 TLU720901:TLV720901 TVQ720901:TVR720901 UFM720901:UFN720901 UPI720901:UPJ720901 UZE720901:UZF720901 VJA720901:VJB720901 VSW720901:VSX720901 WCS720901:WCT720901 WMO720901:WMP720901 WWK720901:WWL720901 AE786437:AF786437 JY786437:JZ786437 TU786437:TV786437 ADQ786437:ADR786437 ANM786437:ANN786437 AXI786437:AXJ786437 BHE786437:BHF786437 BRA786437:BRB786437 CAW786437:CAX786437 CKS786437:CKT786437 CUO786437:CUP786437 DEK786437:DEL786437 DOG786437:DOH786437 DYC786437:DYD786437 EHY786437:EHZ786437 ERU786437:ERV786437 FBQ786437:FBR786437 FLM786437:FLN786437 FVI786437:FVJ786437 GFE786437:GFF786437 GPA786437:GPB786437 GYW786437:GYX786437 HIS786437:HIT786437 HSO786437:HSP786437 ICK786437:ICL786437 IMG786437:IMH786437 IWC786437:IWD786437 JFY786437:JFZ786437 JPU786437:JPV786437 JZQ786437:JZR786437 KJM786437:KJN786437 KTI786437:KTJ786437 LDE786437:LDF786437 LNA786437:LNB786437 LWW786437:LWX786437 MGS786437:MGT786437 MQO786437:MQP786437 NAK786437:NAL786437 NKG786437:NKH786437 NUC786437:NUD786437 ODY786437:ODZ786437 ONU786437:ONV786437 OXQ786437:OXR786437 PHM786437:PHN786437 PRI786437:PRJ786437 QBE786437:QBF786437 QLA786437:QLB786437 QUW786437:QUX786437 RES786437:RET786437 ROO786437:ROP786437 RYK786437:RYL786437 SIG786437:SIH786437 SSC786437:SSD786437 TBY786437:TBZ786437 TLU786437:TLV786437 TVQ786437:TVR786437 UFM786437:UFN786437 UPI786437:UPJ786437 UZE786437:UZF786437 VJA786437:VJB786437 VSW786437:VSX786437 WCS786437:WCT786437 WMO786437:WMP786437 WWK786437:WWL786437 AE851973:AF851973 JY851973:JZ851973 TU851973:TV851973 ADQ851973:ADR851973 ANM851973:ANN851973 AXI851973:AXJ851973 BHE851973:BHF851973 BRA851973:BRB851973 CAW851973:CAX851973 CKS851973:CKT851973 CUO851973:CUP851973 DEK851973:DEL851973 DOG851973:DOH851973 DYC851973:DYD851973 EHY851973:EHZ851973 ERU851973:ERV851973 FBQ851973:FBR851973 FLM851973:FLN851973 FVI851973:FVJ851973 GFE851973:GFF851973 GPA851973:GPB851973 GYW851973:GYX851973 HIS851973:HIT851973 HSO851973:HSP851973 ICK851973:ICL851973 IMG851973:IMH851973 IWC851973:IWD851973 JFY851973:JFZ851973 JPU851973:JPV851973 JZQ851973:JZR851973 KJM851973:KJN851973 KTI851973:KTJ851973 LDE851973:LDF851973 LNA851973:LNB851973 LWW851973:LWX851973 MGS851973:MGT851973 MQO851973:MQP851973 NAK851973:NAL851973 NKG851973:NKH851973 NUC851973:NUD851973 ODY851973:ODZ851973 ONU851973:ONV851973 OXQ851973:OXR851973 PHM851973:PHN851973 PRI851973:PRJ851973 QBE851973:QBF851973 QLA851973:QLB851973 QUW851973:QUX851973 RES851973:RET851973 ROO851973:ROP851973 RYK851973:RYL851973 SIG851973:SIH851973 SSC851973:SSD851973 TBY851973:TBZ851973 TLU851973:TLV851973 TVQ851973:TVR851973 UFM851973:UFN851973 UPI851973:UPJ851973 UZE851973:UZF851973 VJA851973:VJB851973 VSW851973:VSX851973 WCS851973:WCT851973 WMO851973:WMP851973 WWK851973:WWL851973 AE917509:AF917509 JY917509:JZ917509 TU917509:TV917509 ADQ917509:ADR917509 ANM917509:ANN917509 AXI917509:AXJ917509 BHE917509:BHF917509 BRA917509:BRB917509 CAW917509:CAX917509 CKS917509:CKT917509 CUO917509:CUP917509 DEK917509:DEL917509 DOG917509:DOH917509 DYC917509:DYD917509 EHY917509:EHZ917509 ERU917509:ERV917509 FBQ917509:FBR917509 FLM917509:FLN917509 FVI917509:FVJ917509 GFE917509:GFF917509 GPA917509:GPB917509 GYW917509:GYX917509 HIS917509:HIT917509 HSO917509:HSP917509 ICK917509:ICL917509 IMG917509:IMH917509 IWC917509:IWD917509 JFY917509:JFZ917509 JPU917509:JPV917509 JZQ917509:JZR917509 KJM917509:KJN917509 KTI917509:KTJ917509 LDE917509:LDF917509 LNA917509:LNB917509 LWW917509:LWX917509 MGS917509:MGT917509 MQO917509:MQP917509 NAK917509:NAL917509 NKG917509:NKH917509 NUC917509:NUD917509 ODY917509:ODZ917509 ONU917509:ONV917509 OXQ917509:OXR917509 PHM917509:PHN917509 PRI917509:PRJ917509 QBE917509:QBF917509 QLA917509:QLB917509 QUW917509:QUX917509 RES917509:RET917509 ROO917509:ROP917509 RYK917509:RYL917509 SIG917509:SIH917509 SSC917509:SSD917509 TBY917509:TBZ917509 TLU917509:TLV917509 TVQ917509:TVR917509 UFM917509:UFN917509 UPI917509:UPJ917509 UZE917509:UZF917509 VJA917509:VJB917509 VSW917509:VSX917509 WCS917509:WCT917509 WMO917509:WMP917509 WWK917509:WWL917509 AE983045:AF983045 JY983045:JZ983045 TU983045:TV983045 ADQ983045:ADR983045 ANM983045:ANN983045 AXI983045:AXJ983045 BHE983045:BHF983045 BRA983045:BRB983045 CAW983045:CAX983045 CKS983045:CKT983045 CUO983045:CUP983045 DEK983045:DEL983045 DOG983045:DOH983045 DYC983045:DYD983045 EHY983045:EHZ983045 ERU983045:ERV983045 FBQ983045:FBR983045 FLM983045:FLN983045 FVI983045:FVJ983045 GFE983045:GFF983045 GPA983045:GPB983045 GYW983045:GYX983045 HIS983045:HIT983045 HSO983045:HSP983045 ICK983045:ICL983045 IMG983045:IMH983045 IWC983045:IWD983045 JFY983045:JFZ983045 JPU983045:JPV983045 JZQ983045:JZR983045 KJM983045:KJN983045 KTI983045:KTJ983045 LDE983045:LDF983045 LNA983045:LNB983045 LWW983045:LWX983045 MGS983045:MGT983045 MQO983045:MQP983045 NAK983045:NAL983045 NKG983045:NKH983045 NUC983045:NUD983045 ODY983045:ODZ983045 ONU983045:ONV983045 OXQ983045:OXR983045 PHM983045:PHN983045 PRI983045:PRJ983045 QBE983045:QBF983045 QLA983045:QLB983045 QUW983045:QUX983045 RES983045:RET983045 ROO983045:ROP983045 RYK983045:RYL983045 SIG983045:SIH983045 SSC983045:SSD983045 TBY983045:TBZ983045 TLU983045:TLV983045 TVQ983045:TVR983045 UFM983045:UFN983045 UPI983045:UPJ983045 UZE983045:UZF983045 VJA983045:VJB983045 VSW983045:VSX983045 WCS983045:WCT983045 WMO983045:WMP983045 WWK983045:WWL983045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U65569:W65570 JO65569:JQ65570 TK65569:TM65570 ADG65569:ADI65570 ANC65569:ANE65570 AWY65569:AXA65570 BGU65569:BGW65570 BQQ65569:BQS65570 CAM65569:CAO65570 CKI65569:CKK65570 CUE65569:CUG65570 DEA65569:DEC65570 DNW65569:DNY65570 DXS65569:DXU65570 EHO65569:EHQ65570 ERK65569:ERM65570 FBG65569:FBI65570 FLC65569:FLE65570 FUY65569:FVA65570 GEU65569:GEW65570 GOQ65569:GOS65570 GYM65569:GYO65570 HII65569:HIK65570 HSE65569:HSG65570 ICA65569:ICC65570 ILW65569:ILY65570 IVS65569:IVU65570 JFO65569:JFQ65570 JPK65569:JPM65570 JZG65569:JZI65570 KJC65569:KJE65570 KSY65569:KTA65570 LCU65569:LCW65570 LMQ65569:LMS65570 LWM65569:LWO65570 MGI65569:MGK65570 MQE65569:MQG65570 NAA65569:NAC65570 NJW65569:NJY65570 NTS65569:NTU65570 ODO65569:ODQ65570 ONK65569:ONM65570 OXG65569:OXI65570 PHC65569:PHE65570 PQY65569:PRA65570 QAU65569:QAW65570 QKQ65569:QKS65570 QUM65569:QUO65570 REI65569:REK65570 ROE65569:ROG65570 RYA65569:RYC65570 SHW65569:SHY65570 SRS65569:SRU65570 TBO65569:TBQ65570 TLK65569:TLM65570 TVG65569:TVI65570 UFC65569:UFE65570 UOY65569:UPA65570 UYU65569:UYW65570 VIQ65569:VIS65570 VSM65569:VSO65570 WCI65569:WCK65570 WME65569:WMG65570 WWA65569:WWC65570 U131105:W131106 JO131105:JQ131106 TK131105:TM131106 ADG131105:ADI131106 ANC131105:ANE131106 AWY131105:AXA131106 BGU131105:BGW131106 BQQ131105:BQS131106 CAM131105:CAO131106 CKI131105:CKK131106 CUE131105:CUG131106 DEA131105:DEC131106 DNW131105:DNY131106 DXS131105:DXU131106 EHO131105:EHQ131106 ERK131105:ERM131106 FBG131105:FBI131106 FLC131105:FLE131106 FUY131105:FVA131106 GEU131105:GEW131106 GOQ131105:GOS131106 GYM131105:GYO131106 HII131105:HIK131106 HSE131105:HSG131106 ICA131105:ICC131106 ILW131105:ILY131106 IVS131105:IVU131106 JFO131105:JFQ131106 JPK131105:JPM131106 JZG131105:JZI131106 KJC131105:KJE131106 KSY131105:KTA131106 LCU131105:LCW131106 LMQ131105:LMS131106 LWM131105:LWO131106 MGI131105:MGK131106 MQE131105:MQG131106 NAA131105:NAC131106 NJW131105:NJY131106 NTS131105:NTU131106 ODO131105:ODQ131106 ONK131105:ONM131106 OXG131105:OXI131106 PHC131105:PHE131106 PQY131105:PRA131106 QAU131105:QAW131106 QKQ131105:QKS131106 QUM131105:QUO131106 REI131105:REK131106 ROE131105:ROG131106 RYA131105:RYC131106 SHW131105:SHY131106 SRS131105:SRU131106 TBO131105:TBQ131106 TLK131105:TLM131106 TVG131105:TVI131106 UFC131105:UFE131106 UOY131105:UPA131106 UYU131105:UYW131106 VIQ131105:VIS131106 VSM131105:VSO131106 WCI131105:WCK131106 WME131105:WMG131106 WWA131105:WWC131106 U196641:W196642 JO196641:JQ196642 TK196641:TM196642 ADG196641:ADI196642 ANC196641:ANE196642 AWY196641:AXA196642 BGU196641:BGW196642 BQQ196641:BQS196642 CAM196641:CAO196642 CKI196641:CKK196642 CUE196641:CUG196642 DEA196641:DEC196642 DNW196641:DNY196642 DXS196641:DXU196642 EHO196641:EHQ196642 ERK196641:ERM196642 FBG196641:FBI196642 FLC196641:FLE196642 FUY196641:FVA196642 GEU196641:GEW196642 GOQ196641:GOS196642 GYM196641:GYO196642 HII196641:HIK196642 HSE196641:HSG196642 ICA196641:ICC196642 ILW196641:ILY196642 IVS196641:IVU196642 JFO196641:JFQ196642 JPK196641:JPM196642 JZG196641:JZI196642 KJC196641:KJE196642 KSY196641:KTA196642 LCU196641:LCW196642 LMQ196641:LMS196642 LWM196641:LWO196642 MGI196641:MGK196642 MQE196641:MQG196642 NAA196641:NAC196642 NJW196641:NJY196642 NTS196641:NTU196642 ODO196641:ODQ196642 ONK196641:ONM196642 OXG196641:OXI196642 PHC196641:PHE196642 PQY196641:PRA196642 QAU196641:QAW196642 QKQ196641:QKS196642 QUM196641:QUO196642 REI196641:REK196642 ROE196641:ROG196642 RYA196641:RYC196642 SHW196641:SHY196642 SRS196641:SRU196642 TBO196641:TBQ196642 TLK196641:TLM196642 TVG196641:TVI196642 UFC196641:UFE196642 UOY196641:UPA196642 UYU196641:UYW196642 VIQ196641:VIS196642 VSM196641:VSO196642 WCI196641:WCK196642 WME196641:WMG196642 WWA196641:WWC196642 U262177:W262178 JO262177:JQ262178 TK262177:TM262178 ADG262177:ADI262178 ANC262177:ANE262178 AWY262177:AXA262178 BGU262177:BGW262178 BQQ262177:BQS262178 CAM262177:CAO262178 CKI262177:CKK262178 CUE262177:CUG262178 DEA262177:DEC262178 DNW262177:DNY262178 DXS262177:DXU262178 EHO262177:EHQ262178 ERK262177:ERM262178 FBG262177:FBI262178 FLC262177:FLE262178 FUY262177:FVA262178 GEU262177:GEW262178 GOQ262177:GOS262178 GYM262177:GYO262178 HII262177:HIK262178 HSE262177:HSG262178 ICA262177:ICC262178 ILW262177:ILY262178 IVS262177:IVU262178 JFO262177:JFQ262178 JPK262177:JPM262178 JZG262177:JZI262178 KJC262177:KJE262178 KSY262177:KTA262178 LCU262177:LCW262178 LMQ262177:LMS262178 LWM262177:LWO262178 MGI262177:MGK262178 MQE262177:MQG262178 NAA262177:NAC262178 NJW262177:NJY262178 NTS262177:NTU262178 ODO262177:ODQ262178 ONK262177:ONM262178 OXG262177:OXI262178 PHC262177:PHE262178 PQY262177:PRA262178 QAU262177:QAW262178 QKQ262177:QKS262178 QUM262177:QUO262178 REI262177:REK262178 ROE262177:ROG262178 RYA262177:RYC262178 SHW262177:SHY262178 SRS262177:SRU262178 TBO262177:TBQ262178 TLK262177:TLM262178 TVG262177:TVI262178 UFC262177:UFE262178 UOY262177:UPA262178 UYU262177:UYW262178 VIQ262177:VIS262178 VSM262177:VSO262178 WCI262177:WCK262178 WME262177:WMG262178 WWA262177:WWC262178 U327713:W327714 JO327713:JQ327714 TK327713:TM327714 ADG327713:ADI327714 ANC327713:ANE327714 AWY327713:AXA327714 BGU327713:BGW327714 BQQ327713:BQS327714 CAM327713:CAO327714 CKI327713:CKK327714 CUE327713:CUG327714 DEA327713:DEC327714 DNW327713:DNY327714 DXS327713:DXU327714 EHO327713:EHQ327714 ERK327713:ERM327714 FBG327713:FBI327714 FLC327713:FLE327714 FUY327713:FVA327714 GEU327713:GEW327714 GOQ327713:GOS327714 GYM327713:GYO327714 HII327713:HIK327714 HSE327713:HSG327714 ICA327713:ICC327714 ILW327713:ILY327714 IVS327713:IVU327714 JFO327713:JFQ327714 JPK327713:JPM327714 JZG327713:JZI327714 KJC327713:KJE327714 KSY327713:KTA327714 LCU327713:LCW327714 LMQ327713:LMS327714 LWM327713:LWO327714 MGI327713:MGK327714 MQE327713:MQG327714 NAA327713:NAC327714 NJW327713:NJY327714 NTS327713:NTU327714 ODO327713:ODQ327714 ONK327713:ONM327714 OXG327713:OXI327714 PHC327713:PHE327714 PQY327713:PRA327714 QAU327713:QAW327714 QKQ327713:QKS327714 QUM327713:QUO327714 REI327713:REK327714 ROE327713:ROG327714 RYA327713:RYC327714 SHW327713:SHY327714 SRS327713:SRU327714 TBO327713:TBQ327714 TLK327713:TLM327714 TVG327713:TVI327714 UFC327713:UFE327714 UOY327713:UPA327714 UYU327713:UYW327714 VIQ327713:VIS327714 VSM327713:VSO327714 WCI327713:WCK327714 WME327713:WMG327714 WWA327713:WWC327714 U393249:W393250 JO393249:JQ393250 TK393249:TM393250 ADG393249:ADI393250 ANC393249:ANE393250 AWY393249:AXA393250 BGU393249:BGW393250 BQQ393249:BQS393250 CAM393249:CAO393250 CKI393249:CKK393250 CUE393249:CUG393250 DEA393249:DEC393250 DNW393249:DNY393250 DXS393249:DXU393250 EHO393249:EHQ393250 ERK393249:ERM393250 FBG393249:FBI393250 FLC393249:FLE393250 FUY393249:FVA393250 GEU393249:GEW393250 GOQ393249:GOS393250 GYM393249:GYO393250 HII393249:HIK393250 HSE393249:HSG393250 ICA393249:ICC393250 ILW393249:ILY393250 IVS393249:IVU393250 JFO393249:JFQ393250 JPK393249:JPM393250 JZG393249:JZI393250 KJC393249:KJE393250 KSY393249:KTA393250 LCU393249:LCW393250 LMQ393249:LMS393250 LWM393249:LWO393250 MGI393249:MGK393250 MQE393249:MQG393250 NAA393249:NAC393250 NJW393249:NJY393250 NTS393249:NTU393250 ODO393249:ODQ393250 ONK393249:ONM393250 OXG393249:OXI393250 PHC393249:PHE393250 PQY393249:PRA393250 QAU393249:QAW393250 QKQ393249:QKS393250 QUM393249:QUO393250 REI393249:REK393250 ROE393249:ROG393250 RYA393249:RYC393250 SHW393249:SHY393250 SRS393249:SRU393250 TBO393249:TBQ393250 TLK393249:TLM393250 TVG393249:TVI393250 UFC393249:UFE393250 UOY393249:UPA393250 UYU393249:UYW393250 VIQ393249:VIS393250 VSM393249:VSO393250 WCI393249:WCK393250 WME393249:WMG393250 WWA393249:WWC393250 U458785:W458786 JO458785:JQ458786 TK458785:TM458786 ADG458785:ADI458786 ANC458785:ANE458786 AWY458785:AXA458786 BGU458785:BGW458786 BQQ458785:BQS458786 CAM458785:CAO458786 CKI458785:CKK458786 CUE458785:CUG458786 DEA458785:DEC458786 DNW458785:DNY458786 DXS458785:DXU458786 EHO458785:EHQ458786 ERK458785:ERM458786 FBG458785:FBI458786 FLC458785:FLE458786 FUY458785:FVA458786 GEU458785:GEW458786 GOQ458785:GOS458786 GYM458785:GYO458786 HII458785:HIK458786 HSE458785:HSG458786 ICA458785:ICC458786 ILW458785:ILY458786 IVS458785:IVU458786 JFO458785:JFQ458786 JPK458785:JPM458786 JZG458785:JZI458786 KJC458785:KJE458786 KSY458785:KTA458786 LCU458785:LCW458786 LMQ458785:LMS458786 LWM458785:LWO458786 MGI458785:MGK458786 MQE458785:MQG458786 NAA458785:NAC458786 NJW458785:NJY458786 NTS458785:NTU458786 ODO458785:ODQ458786 ONK458785:ONM458786 OXG458785:OXI458786 PHC458785:PHE458786 PQY458785:PRA458786 QAU458785:QAW458786 QKQ458785:QKS458786 QUM458785:QUO458786 REI458785:REK458786 ROE458785:ROG458786 RYA458785:RYC458786 SHW458785:SHY458786 SRS458785:SRU458786 TBO458785:TBQ458786 TLK458785:TLM458786 TVG458785:TVI458786 UFC458785:UFE458786 UOY458785:UPA458786 UYU458785:UYW458786 VIQ458785:VIS458786 VSM458785:VSO458786 WCI458785:WCK458786 WME458785:WMG458786 WWA458785:WWC458786 U524321:W524322 JO524321:JQ524322 TK524321:TM524322 ADG524321:ADI524322 ANC524321:ANE524322 AWY524321:AXA524322 BGU524321:BGW524322 BQQ524321:BQS524322 CAM524321:CAO524322 CKI524321:CKK524322 CUE524321:CUG524322 DEA524321:DEC524322 DNW524321:DNY524322 DXS524321:DXU524322 EHO524321:EHQ524322 ERK524321:ERM524322 FBG524321:FBI524322 FLC524321:FLE524322 FUY524321:FVA524322 GEU524321:GEW524322 GOQ524321:GOS524322 GYM524321:GYO524322 HII524321:HIK524322 HSE524321:HSG524322 ICA524321:ICC524322 ILW524321:ILY524322 IVS524321:IVU524322 JFO524321:JFQ524322 JPK524321:JPM524322 JZG524321:JZI524322 KJC524321:KJE524322 KSY524321:KTA524322 LCU524321:LCW524322 LMQ524321:LMS524322 LWM524321:LWO524322 MGI524321:MGK524322 MQE524321:MQG524322 NAA524321:NAC524322 NJW524321:NJY524322 NTS524321:NTU524322 ODO524321:ODQ524322 ONK524321:ONM524322 OXG524321:OXI524322 PHC524321:PHE524322 PQY524321:PRA524322 QAU524321:QAW524322 QKQ524321:QKS524322 QUM524321:QUO524322 REI524321:REK524322 ROE524321:ROG524322 RYA524321:RYC524322 SHW524321:SHY524322 SRS524321:SRU524322 TBO524321:TBQ524322 TLK524321:TLM524322 TVG524321:TVI524322 UFC524321:UFE524322 UOY524321:UPA524322 UYU524321:UYW524322 VIQ524321:VIS524322 VSM524321:VSO524322 WCI524321:WCK524322 WME524321:WMG524322 WWA524321:WWC524322 U589857:W589858 JO589857:JQ589858 TK589857:TM589858 ADG589857:ADI589858 ANC589857:ANE589858 AWY589857:AXA589858 BGU589857:BGW589858 BQQ589857:BQS589858 CAM589857:CAO589858 CKI589857:CKK589858 CUE589857:CUG589858 DEA589857:DEC589858 DNW589857:DNY589858 DXS589857:DXU589858 EHO589857:EHQ589858 ERK589857:ERM589858 FBG589857:FBI589858 FLC589857:FLE589858 FUY589857:FVA589858 GEU589857:GEW589858 GOQ589857:GOS589858 GYM589857:GYO589858 HII589857:HIK589858 HSE589857:HSG589858 ICA589857:ICC589858 ILW589857:ILY589858 IVS589857:IVU589858 JFO589857:JFQ589858 JPK589857:JPM589858 JZG589857:JZI589858 KJC589857:KJE589858 KSY589857:KTA589858 LCU589857:LCW589858 LMQ589857:LMS589858 LWM589857:LWO589858 MGI589857:MGK589858 MQE589857:MQG589858 NAA589857:NAC589858 NJW589857:NJY589858 NTS589857:NTU589858 ODO589857:ODQ589858 ONK589857:ONM589858 OXG589857:OXI589858 PHC589857:PHE589858 PQY589857:PRA589858 QAU589857:QAW589858 QKQ589857:QKS589858 QUM589857:QUO589858 REI589857:REK589858 ROE589857:ROG589858 RYA589857:RYC589858 SHW589857:SHY589858 SRS589857:SRU589858 TBO589857:TBQ589858 TLK589857:TLM589858 TVG589857:TVI589858 UFC589857:UFE589858 UOY589857:UPA589858 UYU589857:UYW589858 VIQ589857:VIS589858 VSM589857:VSO589858 WCI589857:WCK589858 WME589857:WMG589858 WWA589857:WWC589858 U655393:W655394 JO655393:JQ655394 TK655393:TM655394 ADG655393:ADI655394 ANC655393:ANE655394 AWY655393:AXA655394 BGU655393:BGW655394 BQQ655393:BQS655394 CAM655393:CAO655394 CKI655393:CKK655394 CUE655393:CUG655394 DEA655393:DEC655394 DNW655393:DNY655394 DXS655393:DXU655394 EHO655393:EHQ655394 ERK655393:ERM655394 FBG655393:FBI655394 FLC655393:FLE655394 FUY655393:FVA655394 GEU655393:GEW655394 GOQ655393:GOS655394 GYM655393:GYO655394 HII655393:HIK655394 HSE655393:HSG655394 ICA655393:ICC655394 ILW655393:ILY655394 IVS655393:IVU655394 JFO655393:JFQ655394 JPK655393:JPM655394 JZG655393:JZI655394 KJC655393:KJE655394 KSY655393:KTA655394 LCU655393:LCW655394 LMQ655393:LMS655394 LWM655393:LWO655394 MGI655393:MGK655394 MQE655393:MQG655394 NAA655393:NAC655394 NJW655393:NJY655394 NTS655393:NTU655394 ODO655393:ODQ655394 ONK655393:ONM655394 OXG655393:OXI655394 PHC655393:PHE655394 PQY655393:PRA655394 QAU655393:QAW655394 QKQ655393:QKS655394 QUM655393:QUO655394 REI655393:REK655394 ROE655393:ROG655394 RYA655393:RYC655394 SHW655393:SHY655394 SRS655393:SRU655394 TBO655393:TBQ655394 TLK655393:TLM655394 TVG655393:TVI655394 UFC655393:UFE655394 UOY655393:UPA655394 UYU655393:UYW655394 VIQ655393:VIS655394 VSM655393:VSO655394 WCI655393:WCK655394 WME655393:WMG655394 WWA655393:WWC655394 U720929:W720930 JO720929:JQ720930 TK720929:TM720930 ADG720929:ADI720930 ANC720929:ANE720930 AWY720929:AXA720930 BGU720929:BGW720930 BQQ720929:BQS720930 CAM720929:CAO720930 CKI720929:CKK720930 CUE720929:CUG720930 DEA720929:DEC720930 DNW720929:DNY720930 DXS720929:DXU720930 EHO720929:EHQ720930 ERK720929:ERM720930 FBG720929:FBI720930 FLC720929:FLE720930 FUY720929:FVA720930 GEU720929:GEW720930 GOQ720929:GOS720930 GYM720929:GYO720930 HII720929:HIK720930 HSE720929:HSG720930 ICA720929:ICC720930 ILW720929:ILY720930 IVS720929:IVU720930 JFO720929:JFQ720930 JPK720929:JPM720930 JZG720929:JZI720930 KJC720929:KJE720930 KSY720929:KTA720930 LCU720929:LCW720930 LMQ720929:LMS720930 LWM720929:LWO720930 MGI720929:MGK720930 MQE720929:MQG720930 NAA720929:NAC720930 NJW720929:NJY720930 NTS720929:NTU720930 ODO720929:ODQ720930 ONK720929:ONM720930 OXG720929:OXI720930 PHC720929:PHE720930 PQY720929:PRA720930 QAU720929:QAW720930 QKQ720929:QKS720930 QUM720929:QUO720930 REI720929:REK720930 ROE720929:ROG720930 RYA720929:RYC720930 SHW720929:SHY720930 SRS720929:SRU720930 TBO720929:TBQ720930 TLK720929:TLM720930 TVG720929:TVI720930 UFC720929:UFE720930 UOY720929:UPA720930 UYU720929:UYW720930 VIQ720929:VIS720930 VSM720929:VSO720930 WCI720929:WCK720930 WME720929:WMG720930 WWA720929:WWC720930 U786465:W786466 JO786465:JQ786466 TK786465:TM786466 ADG786465:ADI786466 ANC786465:ANE786466 AWY786465:AXA786466 BGU786465:BGW786466 BQQ786465:BQS786466 CAM786465:CAO786466 CKI786465:CKK786466 CUE786465:CUG786466 DEA786465:DEC786466 DNW786465:DNY786466 DXS786465:DXU786466 EHO786465:EHQ786466 ERK786465:ERM786466 FBG786465:FBI786466 FLC786465:FLE786466 FUY786465:FVA786466 GEU786465:GEW786466 GOQ786465:GOS786466 GYM786465:GYO786466 HII786465:HIK786466 HSE786465:HSG786466 ICA786465:ICC786466 ILW786465:ILY786466 IVS786465:IVU786466 JFO786465:JFQ786466 JPK786465:JPM786466 JZG786465:JZI786466 KJC786465:KJE786466 KSY786465:KTA786466 LCU786465:LCW786466 LMQ786465:LMS786466 LWM786465:LWO786466 MGI786465:MGK786466 MQE786465:MQG786466 NAA786465:NAC786466 NJW786465:NJY786466 NTS786465:NTU786466 ODO786465:ODQ786466 ONK786465:ONM786466 OXG786465:OXI786466 PHC786465:PHE786466 PQY786465:PRA786466 QAU786465:QAW786466 QKQ786465:QKS786466 QUM786465:QUO786466 REI786465:REK786466 ROE786465:ROG786466 RYA786465:RYC786466 SHW786465:SHY786466 SRS786465:SRU786466 TBO786465:TBQ786466 TLK786465:TLM786466 TVG786465:TVI786466 UFC786465:UFE786466 UOY786465:UPA786466 UYU786465:UYW786466 VIQ786465:VIS786466 VSM786465:VSO786466 WCI786465:WCK786466 WME786465:WMG786466 WWA786465:WWC786466 U852001:W852002 JO852001:JQ852002 TK852001:TM852002 ADG852001:ADI852002 ANC852001:ANE852002 AWY852001:AXA852002 BGU852001:BGW852002 BQQ852001:BQS852002 CAM852001:CAO852002 CKI852001:CKK852002 CUE852001:CUG852002 DEA852001:DEC852002 DNW852001:DNY852002 DXS852001:DXU852002 EHO852001:EHQ852002 ERK852001:ERM852002 FBG852001:FBI852002 FLC852001:FLE852002 FUY852001:FVA852002 GEU852001:GEW852002 GOQ852001:GOS852002 GYM852001:GYO852002 HII852001:HIK852002 HSE852001:HSG852002 ICA852001:ICC852002 ILW852001:ILY852002 IVS852001:IVU852002 JFO852001:JFQ852002 JPK852001:JPM852002 JZG852001:JZI852002 KJC852001:KJE852002 KSY852001:KTA852002 LCU852001:LCW852002 LMQ852001:LMS852002 LWM852001:LWO852002 MGI852001:MGK852002 MQE852001:MQG852002 NAA852001:NAC852002 NJW852001:NJY852002 NTS852001:NTU852002 ODO852001:ODQ852002 ONK852001:ONM852002 OXG852001:OXI852002 PHC852001:PHE852002 PQY852001:PRA852002 QAU852001:QAW852002 QKQ852001:QKS852002 QUM852001:QUO852002 REI852001:REK852002 ROE852001:ROG852002 RYA852001:RYC852002 SHW852001:SHY852002 SRS852001:SRU852002 TBO852001:TBQ852002 TLK852001:TLM852002 TVG852001:TVI852002 UFC852001:UFE852002 UOY852001:UPA852002 UYU852001:UYW852002 VIQ852001:VIS852002 VSM852001:VSO852002 WCI852001:WCK852002 WME852001:WMG852002 WWA852001:WWC852002 U917537:W917538 JO917537:JQ917538 TK917537:TM917538 ADG917537:ADI917538 ANC917537:ANE917538 AWY917537:AXA917538 BGU917537:BGW917538 BQQ917537:BQS917538 CAM917537:CAO917538 CKI917537:CKK917538 CUE917537:CUG917538 DEA917537:DEC917538 DNW917537:DNY917538 DXS917537:DXU917538 EHO917537:EHQ917538 ERK917537:ERM917538 FBG917537:FBI917538 FLC917537:FLE917538 FUY917537:FVA917538 GEU917537:GEW917538 GOQ917537:GOS917538 GYM917537:GYO917538 HII917537:HIK917538 HSE917537:HSG917538 ICA917537:ICC917538 ILW917537:ILY917538 IVS917537:IVU917538 JFO917537:JFQ917538 JPK917537:JPM917538 JZG917537:JZI917538 KJC917537:KJE917538 KSY917537:KTA917538 LCU917537:LCW917538 LMQ917537:LMS917538 LWM917537:LWO917538 MGI917537:MGK917538 MQE917537:MQG917538 NAA917537:NAC917538 NJW917537:NJY917538 NTS917537:NTU917538 ODO917537:ODQ917538 ONK917537:ONM917538 OXG917537:OXI917538 PHC917537:PHE917538 PQY917537:PRA917538 QAU917537:QAW917538 QKQ917537:QKS917538 QUM917537:QUO917538 REI917537:REK917538 ROE917537:ROG917538 RYA917537:RYC917538 SHW917537:SHY917538 SRS917537:SRU917538 TBO917537:TBQ917538 TLK917537:TLM917538 TVG917537:TVI917538 UFC917537:UFE917538 UOY917537:UPA917538 UYU917537:UYW917538 VIQ917537:VIS917538 VSM917537:VSO917538 WCI917537:WCK917538 WME917537:WMG917538 WWA917537:WWC917538 U983073:W983074 JO983073:JQ983074 TK983073:TM983074 ADG983073:ADI983074 ANC983073:ANE983074 AWY983073:AXA983074 BGU983073:BGW983074 BQQ983073:BQS983074 CAM983073:CAO983074 CKI983073:CKK983074 CUE983073:CUG983074 DEA983073:DEC983074 DNW983073:DNY983074 DXS983073:DXU983074 EHO983073:EHQ983074 ERK983073:ERM983074 FBG983073:FBI983074 FLC983073:FLE983074 FUY983073:FVA983074 GEU983073:GEW983074 GOQ983073:GOS983074 GYM983073:GYO983074 HII983073:HIK983074 HSE983073:HSG983074 ICA983073:ICC983074 ILW983073:ILY983074 IVS983073:IVU983074 JFO983073:JFQ983074 JPK983073:JPM983074 JZG983073:JZI983074 KJC983073:KJE983074 KSY983073:KTA983074 LCU983073:LCW983074 LMQ983073:LMS983074 LWM983073:LWO983074 MGI983073:MGK983074 MQE983073:MQG983074 NAA983073:NAC983074 NJW983073:NJY983074 NTS983073:NTU983074 ODO983073:ODQ983074 ONK983073:ONM983074 OXG983073:OXI983074 PHC983073:PHE983074 PQY983073:PRA983074 QAU983073:QAW983074 QKQ983073:QKS983074 QUM983073:QUO983074 REI983073:REK983074 ROE983073:ROG983074 RYA983073:RYC983074 SHW983073:SHY983074 SRS983073:SRU983074 TBO983073:TBQ983074 TLK983073:TLM983074 TVG983073:TVI983074 UFC983073:UFE983074 UOY983073:UPA983074 UYU983073:UYW983074 VIQ983073:VIS983074 VSM983073:VSO983074 WCI983073:WCK983074 WME983073:WMG983074 WWA983073:WWC983074 VSP983062:VTD983062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J42:M56 AD65569:AF65573 JX65569:JZ65573 TT65569:TV65573 ADP65569:ADR65573 ANL65569:ANN65573 AXH65569:AXJ65573 BHD65569:BHF65573 BQZ65569:BRB65573 CAV65569:CAX65573 CKR65569:CKT65573 CUN65569:CUP65573 DEJ65569:DEL65573 DOF65569:DOH65573 DYB65569:DYD65573 EHX65569:EHZ65573 ERT65569:ERV65573 FBP65569:FBR65573 FLL65569:FLN65573 FVH65569:FVJ65573 GFD65569:GFF65573 GOZ65569:GPB65573 GYV65569:GYX65573 HIR65569:HIT65573 HSN65569:HSP65573 ICJ65569:ICL65573 IMF65569:IMH65573 IWB65569:IWD65573 JFX65569:JFZ65573 JPT65569:JPV65573 JZP65569:JZR65573 KJL65569:KJN65573 KTH65569:KTJ65573 LDD65569:LDF65573 LMZ65569:LNB65573 LWV65569:LWX65573 MGR65569:MGT65573 MQN65569:MQP65573 NAJ65569:NAL65573 NKF65569:NKH65573 NUB65569:NUD65573 ODX65569:ODZ65573 ONT65569:ONV65573 OXP65569:OXR65573 PHL65569:PHN65573 PRH65569:PRJ65573 QBD65569:QBF65573 QKZ65569:QLB65573 QUV65569:QUX65573 RER65569:RET65573 RON65569:ROP65573 RYJ65569:RYL65573 SIF65569:SIH65573 SSB65569:SSD65573 TBX65569:TBZ65573 TLT65569:TLV65573 TVP65569:TVR65573 UFL65569:UFN65573 UPH65569:UPJ65573 UZD65569:UZF65573 VIZ65569:VJB65573 VSV65569:VSX65573 WCR65569:WCT65573 WMN65569:WMP65573 WWJ65569:WWL65573 AD131105:AF131109 JX131105:JZ131109 TT131105:TV131109 ADP131105:ADR131109 ANL131105:ANN131109 AXH131105:AXJ131109 BHD131105:BHF131109 BQZ131105:BRB131109 CAV131105:CAX131109 CKR131105:CKT131109 CUN131105:CUP131109 DEJ131105:DEL131109 DOF131105:DOH131109 DYB131105:DYD131109 EHX131105:EHZ131109 ERT131105:ERV131109 FBP131105:FBR131109 FLL131105:FLN131109 FVH131105:FVJ131109 GFD131105:GFF131109 GOZ131105:GPB131109 GYV131105:GYX131109 HIR131105:HIT131109 HSN131105:HSP131109 ICJ131105:ICL131109 IMF131105:IMH131109 IWB131105:IWD131109 JFX131105:JFZ131109 JPT131105:JPV131109 JZP131105:JZR131109 KJL131105:KJN131109 KTH131105:KTJ131109 LDD131105:LDF131109 LMZ131105:LNB131109 LWV131105:LWX131109 MGR131105:MGT131109 MQN131105:MQP131109 NAJ131105:NAL131109 NKF131105:NKH131109 NUB131105:NUD131109 ODX131105:ODZ131109 ONT131105:ONV131109 OXP131105:OXR131109 PHL131105:PHN131109 PRH131105:PRJ131109 QBD131105:QBF131109 QKZ131105:QLB131109 QUV131105:QUX131109 RER131105:RET131109 RON131105:ROP131109 RYJ131105:RYL131109 SIF131105:SIH131109 SSB131105:SSD131109 TBX131105:TBZ131109 TLT131105:TLV131109 TVP131105:TVR131109 UFL131105:UFN131109 UPH131105:UPJ131109 UZD131105:UZF131109 VIZ131105:VJB131109 VSV131105:VSX131109 WCR131105:WCT131109 WMN131105:WMP131109 WWJ131105:WWL131109 AD196641:AF196645 JX196641:JZ196645 TT196641:TV196645 ADP196641:ADR196645 ANL196641:ANN196645 AXH196641:AXJ196645 BHD196641:BHF196645 BQZ196641:BRB196645 CAV196641:CAX196645 CKR196641:CKT196645 CUN196641:CUP196645 DEJ196641:DEL196645 DOF196641:DOH196645 DYB196641:DYD196645 EHX196641:EHZ196645 ERT196641:ERV196645 FBP196641:FBR196645 FLL196641:FLN196645 FVH196641:FVJ196645 GFD196641:GFF196645 GOZ196641:GPB196645 GYV196641:GYX196645 HIR196641:HIT196645 HSN196641:HSP196645 ICJ196641:ICL196645 IMF196641:IMH196645 IWB196641:IWD196645 JFX196641:JFZ196645 JPT196641:JPV196645 JZP196641:JZR196645 KJL196641:KJN196645 KTH196641:KTJ196645 LDD196641:LDF196645 LMZ196641:LNB196645 LWV196641:LWX196645 MGR196641:MGT196645 MQN196641:MQP196645 NAJ196641:NAL196645 NKF196641:NKH196645 NUB196641:NUD196645 ODX196641:ODZ196645 ONT196641:ONV196645 OXP196641:OXR196645 PHL196641:PHN196645 PRH196641:PRJ196645 QBD196641:QBF196645 QKZ196641:QLB196645 QUV196641:QUX196645 RER196641:RET196645 RON196641:ROP196645 RYJ196641:RYL196645 SIF196641:SIH196645 SSB196641:SSD196645 TBX196641:TBZ196645 TLT196641:TLV196645 TVP196641:TVR196645 UFL196641:UFN196645 UPH196641:UPJ196645 UZD196641:UZF196645 VIZ196641:VJB196645 VSV196641:VSX196645 WCR196641:WCT196645 WMN196641:WMP196645 WWJ196641:WWL196645 AD262177:AF262181 JX262177:JZ262181 TT262177:TV262181 ADP262177:ADR262181 ANL262177:ANN262181 AXH262177:AXJ262181 BHD262177:BHF262181 BQZ262177:BRB262181 CAV262177:CAX262181 CKR262177:CKT262181 CUN262177:CUP262181 DEJ262177:DEL262181 DOF262177:DOH262181 DYB262177:DYD262181 EHX262177:EHZ262181 ERT262177:ERV262181 FBP262177:FBR262181 FLL262177:FLN262181 FVH262177:FVJ262181 GFD262177:GFF262181 GOZ262177:GPB262181 GYV262177:GYX262181 HIR262177:HIT262181 HSN262177:HSP262181 ICJ262177:ICL262181 IMF262177:IMH262181 IWB262177:IWD262181 JFX262177:JFZ262181 JPT262177:JPV262181 JZP262177:JZR262181 KJL262177:KJN262181 KTH262177:KTJ262181 LDD262177:LDF262181 LMZ262177:LNB262181 LWV262177:LWX262181 MGR262177:MGT262181 MQN262177:MQP262181 NAJ262177:NAL262181 NKF262177:NKH262181 NUB262177:NUD262181 ODX262177:ODZ262181 ONT262177:ONV262181 OXP262177:OXR262181 PHL262177:PHN262181 PRH262177:PRJ262181 QBD262177:QBF262181 QKZ262177:QLB262181 QUV262177:QUX262181 RER262177:RET262181 RON262177:ROP262181 RYJ262177:RYL262181 SIF262177:SIH262181 SSB262177:SSD262181 TBX262177:TBZ262181 TLT262177:TLV262181 TVP262177:TVR262181 UFL262177:UFN262181 UPH262177:UPJ262181 UZD262177:UZF262181 VIZ262177:VJB262181 VSV262177:VSX262181 WCR262177:WCT262181 WMN262177:WMP262181 WWJ262177:WWL262181 AD327713:AF327717 JX327713:JZ327717 TT327713:TV327717 ADP327713:ADR327717 ANL327713:ANN327717 AXH327713:AXJ327717 BHD327713:BHF327717 BQZ327713:BRB327717 CAV327713:CAX327717 CKR327713:CKT327717 CUN327713:CUP327717 DEJ327713:DEL327717 DOF327713:DOH327717 DYB327713:DYD327717 EHX327713:EHZ327717 ERT327713:ERV327717 FBP327713:FBR327717 FLL327713:FLN327717 FVH327713:FVJ327717 GFD327713:GFF327717 GOZ327713:GPB327717 GYV327713:GYX327717 HIR327713:HIT327717 HSN327713:HSP327717 ICJ327713:ICL327717 IMF327713:IMH327717 IWB327713:IWD327717 JFX327713:JFZ327717 JPT327713:JPV327717 JZP327713:JZR327717 KJL327713:KJN327717 KTH327713:KTJ327717 LDD327713:LDF327717 LMZ327713:LNB327717 LWV327713:LWX327717 MGR327713:MGT327717 MQN327713:MQP327717 NAJ327713:NAL327717 NKF327713:NKH327717 NUB327713:NUD327717 ODX327713:ODZ327717 ONT327713:ONV327717 OXP327713:OXR327717 PHL327713:PHN327717 PRH327713:PRJ327717 QBD327713:QBF327717 QKZ327713:QLB327717 QUV327713:QUX327717 RER327713:RET327717 RON327713:ROP327717 RYJ327713:RYL327717 SIF327713:SIH327717 SSB327713:SSD327717 TBX327713:TBZ327717 TLT327713:TLV327717 TVP327713:TVR327717 UFL327713:UFN327717 UPH327713:UPJ327717 UZD327713:UZF327717 VIZ327713:VJB327717 VSV327713:VSX327717 WCR327713:WCT327717 WMN327713:WMP327717 WWJ327713:WWL327717 AD393249:AF393253 JX393249:JZ393253 TT393249:TV393253 ADP393249:ADR393253 ANL393249:ANN393253 AXH393249:AXJ393253 BHD393249:BHF393253 BQZ393249:BRB393253 CAV393249:CAX393253 CKR393249:CKT393253 CUN393249:CUP393253 DEJ393249:DEL393253 DOF393249:DOH393253 DYB393249:DYD393253 EHX393249:EHZ393253 ERT393249:ERV393253 FBP393249:FBR393253 FLL393249:FLN393253 FVH393249:FVJ393253 GFD393249:GFF393253 GOZ393249:GPB393253 GYV393249:GYX393253 HIR393249:HIT393253 HSN393249:HSP393253 ICJ393249:ICL393253 IMF393249:IMH393253 IWB393249:IWD393253 JFX393249:JFZ393253 JPT393249:JPV393253 JZP393249:JZR393253 KJL393249:KJN393253 KTH393249:KTJ393253 LDD393249:LDF393253 LMZ393249:LNB393253 LWV393249:LWX393253 MGR393249:MGT393253 MQN393249:MQP393253 NAJ393249:NAL393253 NKF393249:NKH393253 NUB393249:NUD393253 ODX393249:ODZ393253 ONT393249:ONV393253 OXP393249:OXR393253 PHL393249:PHN393253 PRH393249:PRJ393253 QBD393249:QBF393253 QKZ393249:QLB393253 QUV393249:QUX393253 RER393249:RET393253 RON393249:ROP393253 RYJ393249:RYL393253 SIF393249:SIH393253 SSB393249:SSD393253 TBX393249:TBZ393253 TLT393249:TLV393253 TVP393249:TVR393253 UFL393249:UFN393253 UPH393249:UPJ393253 UZD393249:UZF393253 VIZ393249:VJB393253 VSV393249:VSX393253 WCR393249:WCT393253 WMN393249:WMP393253 WWJ393249:WWL393253 AD458785:AF458789 JX458785:JZ458789 TT458785:TV458789 ADP458785:ADR458789 ANL458785:ANN458789 AXH458785:AXJ458789 BHD458785:BHF458789 BQZ458785:BRB458789 CAV458785:CAX458789 CKR458785:CKT458789 CUN458785:CUP458789 DEJ458785:DEL458789 DOF458785:DOH458789 DYB458785:DYD458789 EHX458785:EHZ458789 ERT458785:ERV458789 FBP458785:FBR458789 FLL458785:FLN458789 FVH458785:FVJ458789 GFD458785:GFF458789 GOZ458785:GPB458789 GYV458785:GYX458789 HIR458785:HIT458789 HSN458785:HSP458789 ICJ458785:ICL458789 IMF458785:IMH458789 IWB458785:IWD458789 JFX458785:JFZ458789 JPT458785:JPV458789 JZP458785:JZR458789 KJL458785:KJN458789 KTH458785:KTJ458789 LDD458785:LDF458789 LMZ458785:LNB458789 LWV458785:LWX458789 MGR458785:MGT458789 MQN458785:MQP458789 NAJ458785:NAL458789 NKF458785:NKH458789 NUB458785:NUD458789 ODX458785:ODZ458789 ONT458785:ONV458789 OXP458785:OXR458789 PHL458785:PHN458789 PRH458785:PRJ458789 QBD458785:QBF458789 QKZ458785:QLB458789 QUV458785:QUX458789 RER458785:RET458789 RON458785:ROP458789 RYJ458785:RYL458789 SIF458785:SIH458789 SSB458785:SSD458789 TBX458785:TBZ458789 TLT458785:TLV458789 TVP458785:TVR458789 UFL458785:UFN458789 UPH458785:UPJ458789 UZD458785:UZF458789 VIZ458785:VJB458789 VSV458785:VSX458789 WCR458785:WCT458789 WMN458785:WMP458789 WWJ458785:WWL458789 AD524321:AF524325 JX524321:JZ524325 TT524321:TV524325 ADP524321:ADR524325 ANL524321:ANN524325 AXH524321:AXJ524325 BHD524321:BHF524325 BQZ524321:BRB524325 CAV524321:CAX524325 CKR524321:CKT524325 CUN524321:CUP524325 DEJ524321:DEL524325 DOF524321:DOH524325 DYB524321:DYD524325 EHX524321:EHZ524325 ERT524321:ERV524325 FBP524321:FBR524325 FLL524321:FLN524325 FVH524321:FVJ524325 GFD524321:GFF524325 GOZ524321:GPB524325 GYV524321:GYX524325 HIR524321:HIT524325 HSN524321:HSP524325 ICJ524321:ICL524325 IMF524321:IMH524325 IWB524321:IWD524325 JFX524321:JFZ524325 JPT524321:JPV524325 JZP524321:JZR524325 KJL524321:KJN524325 KTH524321:KTJ524325 LDD524321:LDF524325 LMZ524321:LNB524325 LWV524321:LWX524325 MGR524321:MGT524325 MQN524321:MQP524325 NAJ524321:NAL524325 NKF524321:NKH524325 NUB524321:NUD524325 ODX524321:ODZ524325 ONT524321:ONV524325 OXP524321:OXR524325 PHL524321:PHN524325 PRH524321:PRJ524325 QBD524321:QBF524325 QKZ524321:QLB524325 QUV524321:QUX524325 RER524321:RET524325 RON524321:ROP524325 RYJ524321:RYL524325 SIF524321:SIH524325 SSB524321:SSD524325 TBX524321:TBZ524325 TLT524321:TLV524325 TVP524321:TVR524325 UFL524321:UFN524325 UPH524321:UPJ524325 UZD524321:UZF524325 VIZ524321:VJB524325 VSV524321:VSX524325 WCR524321:WCT524325 WMN524321:WMP524325 WWJ524321:WWL524325 AD589857:AF589861 JX589857:JZ589861 TT589857:TV589861 ADP589857:ADR589861 ANL589857:ANN589861 AXH589857:AXJ589861 BHD589857:BHF589861 BQZ589857:BRB589861 CAV589857:CAX589861 CKR589857:CKT589861 CUN589857:CUP589861 DEJ589857:DEL589861 DOF589857:DOH589861 DYB589857:DYD589861 EHX589857:EHZ589861 ERT589857:ERV589861 FBP589857:FBR589861 FLL589857:FLN589861 FVH589857:FVJ589861 GFD589857:GFF589861 GOZ589857:GPB589861 GYV589857:GYX589861 HIR589857:HIT589861 HSN589857:HSP589861 ICJ589857:ICL589861 IMF589857:IMH589861 IWB589857:IWD589861 JFX589857:JFZ589861 JPT589857:JPV589861 JZP589857:JZR589861 KJL589857:KJN589861 KTH589857:KTJ589861 LDD589857:LDF589861 LMZ589857:LNB589861 LWV589857:LWX589861 MGR589857:MGT589861 MQN589857:MQP589861 NAJ589857:NAL589861 NKF589857:NKH589861 NUB589857:NUD589861 ODX589857:ODZ589861 ONT589857:ONV589861 OXP589857:OXR589861 PHL589857:PHN589861 PRH589857:PRJ589861 QBD589857:QBF589861 QKZ589857:QLB589861 QUV589857:QUX589861 RER589857:RET589861 RON589857:ROP589861 RYJ589857:RYL589861 SIF589857:SIH589861 SSB589857:SSD589861 TBX589857:TBZ589861 TLT589857:TLV589861 TVP589857:TVR589861 UFL589857:UFN589861 UPH589857:UPJ589861 UZD589857:UZF589861 VIZ589857:VJB589861 VSV589857:VSX589861 WCR589857:WCT589861 WMN589857:WMP589861 WWJ589857:WWL589861 AD655393:AF655397 JX655393:JZ655397 TT655393:TV655397 ADP655393:ADR655397 ANL655393:ANN655397 AXH655393:AXJ655397 BHD655393:BHF655397 BQZ655393:BRB655397 CAV655393:CAX655397 CKR655393:CKT655397 CUN655393:CUP655397 DEJ655393:DEL655397 DOF655393:DOH655397 DYB655393:DYD655397 EHX655393:EHZ655397 ERT655393:ERV655397 FBP655393:FBR655397 FLL655393:FLN655397 FVH655393:FVJ655397 GFD655393:GFF655397 GOZ655393:GPB655397 GYV655393:GYX655397 HIR655393:HIT655397 HSN655393:HSP655397 ICJ655393:ICL655397 IMF655393:IMH655397 IWB655393:IWD655397 JFX655393:JFZ655397 JPT655393:JPV655397 JZP655393:JZR655397 KJL655393:KJN655397 KTH655393:KTJ655397 LDD655393:LDF655397 LMZ655393:LNB655397 LWV655393:LWX655397 MGR655393:MGT655397 MQN655393:MQP655397 NAJ655393:NAL655397 NKF655393:NKH655397 NUB655393:NUD655397 ODX655393:ODZ655397 ONT655393:ONV655397 OXP655393:OXR655397 PHL655393:PHN655397 PRH655393:PRJ655397 QBD655393:QBF655397 QKZ655393:QLB655397 QUV655393:QUX655397 RER655393:RET655397 RON655393:ROP655397 RYJ655393:RYL655397 SIF655393:SIH655397 SSB655393:SSD655397 TBX655393:TBZ655397 TLT655393:TLV655397 TVP655393:TVR655397 UFL655393:UFN655397 UPH655393:UPJ655397 UZD655393:UZF655397 VIZ655393:VJB655397 VSV655393:VSX655397 WCR655393:WCT655397 WMN655393:WMP655397 WWJ655393:WWL655397 AD720929:AF720933 JX720929:JZ720933 TT720929:TV720933 ADP720929:ADR720933 ANL720929:ANN720933 AXH720929:AXJ720933 BHD720929:BHF720933 BQZ720929:BRB720933 CAV720929:CAX720933 CKR720929:CKT720933 CUN720929:CUP720933 DEJ720929:DEL720933 DOF720929:DOH720933 DYB720929:DYD720933 EHX720929:EHZ720933 ERT720929:ERV720933 FBP720929:FBR720933 FLL720929:FLN720933 FVH720929:FVJ720933 GFD720929:GFF720933 GOZ720929:GPB720933 GYV720929:GYX720933 HIR720929:HIT720933 HSN720929:HSP720933 ICJ720929:ICL720933 IMF720929:IMH720933 IWB720929:IWD720933 JFX720929:JFZ720933 JPT720929:JPV720933 JZP720929:JZR720933 KJL720929:KJN720933 KTH720929:KTJ720933 LDD720929:LDF720933 LMZ720929:LNB720933 LWV720929:LWX720933 MGR720929:MGT720933 MQN720929:MQP720933 NAJ720929:NAL720933 NKF720929:NKH720933 NUB720929:NUD720933 ODX720929:ODZ720933 ONT720929:ONV720933 OXP720929:OXR720933 PHL720929:PHN720933 PRH720929:PRJ720933 QBD720929:QBF720933 QKZ720929:QLB720933 QUV720929:QUX720933 RER720929:RET720933 RON720929:ROP720933 RYJ720929:RYL720933 SIF720929:SIH720933 SSB720929:SSD720933 TBX720929:TBZ720933 TLT720929:TLV720933 TVP720929:TVR720933 UFL720929:UFN720933 UPH720929:UPJ720933 UZD720929:UZF720933 VIZ720929:VJB720933 VSV720929:VSX720933 WCR720929:WCT720933 WMN720929:WMP720933 WWJ720929:WWL720933 AD786465:AF786469 JX786465:JZ786469 TT786465:TV786469 ADP786465:ADR786469 ANL786465:ANN786469 AXH786465:AXJ786469 BHD786465:BHF786469 BQZ786465:BRB786469 CAV786465:CAX786469 CKR786465:CKT786469 CUN786465:CUP786469 DEJ786465:DEL786469 DOF786465:DOH786469 DYB786465:DYD786469 EHX786465:EHZ786469 ERT786465:ERV786469 FBP786465:FBR786469 FLL786465:FLN786469 FVH786465:FVJ786469 GFD786465:GFF786469 GOZ786465:GPB786469 GYV786465:GYX786469 HIR786465:HIT786469 HSN786465:HSP786469 ICJ786465:ICL786469 IMF786465:IMH786469 IWB786465:IWD786469 JFX786465:JFZ786469 JPT786465:JPV786469 JZP786465:JZR786469 KJL786465:KJN786469 KTH786465:KTJ786469 LDD786465:LDF786469 LMZ786465:LNB786469 LWV786465:LWX786469 MGR786465:MGT786469 MQN786465:MQP786469 NAJ786465:NAL786469 NKF786465:NKH786469 NUB786465:NUD786469 ODX786465:ODZ786469 ONT786465:ONV786469 OXP786465:OXR786469 PHL786465:PHN786469 PRH786465:PRJ786469 QBD786465:QBF786469 QKZ786465:QLB786469 QUV786465:QUX786469 RER786465:RET786469 RON786465:ROP786469 RYJ786465:RYL786469 SIF786465:SIH786469 SSB786465:SSD786469 TBX786465:TBZ786469 TLT786465:TLV786469 TVP786465:TVR786469 UFL786465:UFN786469 UPH786465:UPJ786469 UZD786465:UZF786469 VIZ786465:VJB786469 VSV786465:VSX786469 WCR786465:WCT786469 WMN786465:WMP786469 WWJ786465:WWL786469 AD852001:AF852005 JX852001:JZ852005 TT852001:TV852005 ADP852001:ADR852005 ANL852001:ANN852005 AXH852001:AXJ852005 BHD852001:BHF852005 BQZ852001:BRB852005 CAV852001:CAX852005 CKR852001:CKT852005 CUN852001:CUP852005 DEJ852001:DEL852005 DOF852001:DOH852005 DYB852001:DYD852005 EHX852001:EHZ852005 ERT852001:ERV852005 FBP852001:FBR852005 FLL852001:FLN852005 FVH852001:FVJ852005 GFD852001:GFF852005 GOZ852001:GPB852005 GYV852001:GYX852005 HIR852001:HIT852005 HSN852001:HSP852005 ICJ852001:ICL852005 IMF852001:IMH852005 IWB852001:IWD852005 JFX852001:JFZ852005 JPT852001:JPV852005 JZP852001:JZR852005 KJL852001:KJN852005 KTH852001:KTJ852005 LDD852001:LDF852005 LMZ852001:LNB852005 LWV852001:LWX852005 MGR852001:MGT852005 MQN852001:MQP852005 NAJ852001:NAL852005 NKF852001:NKH852005 NUB852001:NUD852005 ODX852001:ODZ852005 ONT852001:ONV852005 OXP852001:OXR852005 PHL852001:PHN852005 PRH852001:PRJ852005 QBD852001:QBF852005 QKZ852001:QLB852005 QUV852001:QUX852005 RER852001:RET852005 RON852001:ROP852005 RYJ852001:RYL852005 SIF852001:SIH852005 SSB852001:SSD852005 TBX852001:TBZ852005 TLT852001:TLV852005 TVP852001:TVR852005 UFL852001:UFN852005 UPH852001:UPJ852005 UZD852001:UZF852005 VIZ852001:VJB852005 VSV852001:VSX852005 WCR852001:WCT852005 WMN852001:WMP852005 WWJ852001:WWL852005 AD917537:AF917541 JX917537:JZ917541 TT917537:TV917541 ADP917537:ADR917541 ANL917537:ANN917541 AXH917537:AXJ917541 BHD917537:BHF917541 BQZ917537:BRB917541 CAV917537:CAX917541 CKR917537:CKT917541 CUN917537:CUP917541 DEJ917537:DEL917541 DOF917537:DOH917541 DYB917537:DYD917541 EHX917537:EHZ917541 ERT917537:ERV917541 FBP917537:FBR917541 FLL917537:FLN917541 FVH917537:FVJ917541 GFD917537:GFF917541 GOZ917537:GPB917541 GYV917537:GYX917541 HIR917537:HIT917541 HSN917537:HSP917541 ICJ917537:ICL917541 IMF917537:IMH917541 IWB917537:IWD917541 JFX917537:JFZ917541 JPT917537:JPV917541 JZP917537:JZR917541 KJL917537:KJN917541 KTH917537:KTJ917541 LDD917537:LDF917541 LMZ917537:LNB917541 LWV917537:LWX917541 MGR917537:MGT917541 MQN917537:MQP917541 NAJ917537:NAL917541 NKF917537:NKH917541 NUB917537:NUD917541 ODX917537:ODZ917541 ONT917537:ONV917541 OXP917537:OXR917541 PHL917537:PHN917541 PRH917537:PRJ917541 QBD917537:QBF917541 QKZ917537:QLB917541 QUV917537:QUX917541 RER917537:RET917541 RON917537:ROP917541 RYJ917537:RYL917541 SIF917537:SIH917541 SSB917537:SSD917541 TBX917537:TBZ917541 TLT917537:TLV917541 TVP917537:TVR917541 UFL917537:UFN917541 UPH917537:UPJ917541 UZD917537:UZF917541 VIZ917537:VJB917541 VSV917537:VSX917541 WCR917537:WCT917541 WMN917537:WMP917541 WWJ917537:WWL917541 AD983073:AF983077 JX983073:JZ983077 TT983073:TV983077 ADP983073:ADR983077 ANL983073:ANN983077 AXH983073:AXJ983077 BHD983073:BHF983077 BQZ983073:BRB983077 CAV983073:CAX983077 CKR983073:CKT983077 CUN983073:CUP983077 DEJ983073:DEL983077 DOF983073:DOH983077 DYB983073:DYD983077 EHX983073:EHZ983077 ERT983073:ERV983077 FBP983073:FBR983077 FLL983073:FLN983077 FVH983073:FVJ983077 GFD983073:GFF983077 GOZ983073:GPB983077 GYV983073:GYX983077 HIR983073:HIT983077 HSN983073:HSP983077 ICJ983073:ICL983077 IMF983073:IMH983077 IWB983073:IWD983077 JFX983073:JFZ983077 JPT983073:JPV983077 JZP983073:JZR983077 KJL983073:KJN983077 KTH983073:KTJ983077 LDD983073:LDF983077 LMZ983073:LNB983077 LWV983073:LWX983077 MGR983073:MGT983077 MQN983073:MQP983077 NAJ983073:NAL983077 NKF983073:NKH983077 NUB983073:NUD983077 ODX983073:ODZ983077 ONT983073:ONV983077 OXP983073:OXR983077 PHL983073:PHN983077 PRH983073:PRJ983077 QBD983073:QBF983077 QKZ983073:QLB983077 QUV983073:QUX983077 RER983073:RET983077 RON983073:ROP983077 RYJ983073:RYL983077 SIF983073:SIH983077 SSB983073:SSD983077 TBX983073:TBZ983077 TLT983073:TLV983077 TVP983073:TVR983077 UFL983073:UFN983077 UPH983073:UPJ983077 UZD983073:UZF983077 VIZ983073:VJB983077 VSV983073:VSX983077 WCR983073:WCT983077 WMN983073:WMP983077 WWJ983073:WWL983077 O54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O65590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O131126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O196662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O262198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O327734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O393270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O458806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O524342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O589878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O655414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O720950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O786486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O852022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O917558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O983094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WWD983062:WWR983062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AA65541:AB65541 JU65541:JV65541 TQ65541:TR65541 ADM65541:ADN65541 ANI65541:ANJ65541 AXE65541:AXF65541 BHA65541:BHB65541 BQW65541:BQX65541 CAS65541:CAT65541 CKO65541:CKP65541 CUK65541:CUL65541 DEG65541:DEH65541 DOC65541:DOD65541 DXY65541:DXZ65541 EHU65541:EHV65541 ERQ65541:ERR65541 FBM65541:FBN65541 FLI65541:FLJ65541 FVE65541:FVF65541 GFA65541:GFB65541 GOW65541:GOX65541 GYS65541:GYT65541 HIO65541:HIP65541 HSK65541:HSL65541 ICG65541:ICH65541 IMC65541:IMD65541 IVY65541:IVZ65541 JFU65541:JFV65541 JPQ65541:JPR65541 JZM65541:JZN65541 KJI65541:KJJ65541 KTE65541:KTF65541 LDA65541:LDB65541 LMW65541:LMX65541 LWS65541:LWT65541 MGO65541:MGP65541 MQK65541:MQL65541 NAG65541:NAH65541 NKC65541:NKD65541 NTY65541:NTZ65541 ODU65541:ODV65541 ONQ65541:ONR65541 OXM65541:OXN65541 PHI65541:PHJ65541 PRE65541:PRF65541 QBA65541:QBB65541 QKW65541:QKX65541 QUS65541:QUT65541 REO65541:REP65541 ROK65541:ROL65541 RYG65541:RYH65541 SIC65541:SID65541 SRY65541:SRZ65541 TBU65541:TBV65541 TLQ65541:TLR65541 TVM65541:TVN65541 UFI65541:UFJ65541 UPE65541:UPF65541 UZA65541:UZB65541 VIW65541:VIX65541 VSS65541:VST65541 WCO65541:WCP65541 WMK65541:WML65541 WWG65541:WWH65541 AA131077:AB131077 JU131077:JV131077 TQ131077:TR131077 ADM131077:ADN131077 ANI131077:ANJ131077 AXE131077:AXF131077 BHA131077:BHB131077 BQW131077:BQX131077 CAS131077:CAT131077 CKO131077:CKP131077 CUK131077:CUL131077 DEG131077:DEH131077 DOC131077:DOD131077 DXY131077:DXZ131077 EHU131077:EHV131077 ERQ131077:ERR131077 FBM131077:FBN131077 FLI131077:FLJ131077 FVE131077:FVF131077 GFA131077:GFB131077 GOW131077:GOX131077 GYS131077:GYT131077 HIO131077:HIP131077 HSK131077:HSL131077 ICG131077:ICH131077 IMC131077:IMD131077 IVY131077:IVZ131077 JFU131077:JFV131077 JPQ131077:JPR131077 JZM131077:JZN131077 KJI131077:KJJ131077 KTE131077:KTF131077 LDA131077:LDB131077 LMW131077:LMX131077 LWS131077:LWT131077 MGO131077:MGP131077 MQK131077:MQL131077 NAG131077:NAH131077 NKC131077:NKD131077 NTY131077:NTZ131077 ODU131077:ODV131077 ONQ131077:ONR131077 OXM131077:OXN131077 PHI131077:PHJ131077 PRE131077:PRF131077 QBA131077:QBB131077 QKW131077:QKX131077 QUS131077:QUT131077 REO131077:REP131077 ROK131077:ROL131077 RYG131077:RYH131077 SIC131077:SID131077 SRY131077:SRZ131077 TBU131077:TBV131077 TLQ131077:TLR131077 TVM131077:TVN131077 UFI131077:UFJ131077 UPE131077:UPF131077 UZA131077:UZB131077 VIW131077:VIX131077 VSS131077:VST131077 WCO131077:WCP131077 WMK131077:WML131077 WWG131077:WWH131077 AA196613:AB196613 JU196613:JV196613 TQ196613:TR196613 ADM196613:ADN196613 ANI196613:ANJ196613 AXE196613:AXF196613 BHA196613:BHB196613 BQW196613:BQX196613 CAS196613:CAT196613 CKO196613:CKP196613 CUK196613:CUL196613 DEG196613:DEH196613 DOC196613:DOD196613 DXY196613:DXZ196613 EHU196613:EHV196613 ERQ196613:ERR196613 FBM196613:FBN196613 FLI196613:FLJ196613 FVE196613:FVF196613 GFA196613:GFB196613 GOW196613:GOX196613 GYS196613:GYT196613 HIO196613:HIP196613 HSK196613:HSL196613 ICG196613:ICH196613 IMC196613:IMD196613 IVY196613:IVZ196613 JFU196613:JFV196613 JPQ196613:JPR196613 JZM196613:JZN196613 KJI196613:KJJ196613 KTE196613:KTF196613 LDA196613:LDB196613 LMW196613:LMX196613 LWS196613:LWT196613 MGO196613:MGP196613 MQK196613:MQL196613 NAG196613:NAH196613 NKC196613:NKD196613 NTY196613:NTZ196613 ODU196613:ODV196613 ONQ196613:ONR196613 OXM196613:OXN196613 PHI196613:PHJ196613 PRE196613:PRF196613 QBA196613:QBB196613 QKW196613:QKX196613 QUS196613:QUT196613 REO196613:REP196613 ROK196613:ROL196613 RYG196613:RYH196613 SIC196613:SID196613 SRY196613:SRZ196613 TBU196613:TBV196613 TLQ196613:TLR196613 TVM196613:TVN196613 UFI196613:UFJ196613 UPE196613:UPF196613 UZA196613:UZB196613 VIW196613:VIX196613 VSS196613:VST196613 WCO196613:WCP196613 WMK196613:WML196613 WWG196613:WWH196613 AA262149:AB262149 JU262149:JV262149 TQ262149:TR262149 ADM262149:ADN262149 ANI262149:ANJ262149 AXE262149:AXF262149 BHA262149:BHB262149 BQW262149:BQX262149 CAS262149:CAT262149 CKO262149:CKP262149 CUK262149:CUL262149 DEG262149:DEH262149 DOC262149:DOD262149 DXY262149:DXZ262149 EHU262149:EHV262149 ERQ262149:ERR262149 FBM262149:FBN262149 FLI262149:FLJ262149 FVE262149:FVF262149 GFA262149:GFB262149 GOW262149:GOX262149 GYS262149:GYT262149 HIO262149:HIP262149 HSK262149:HSL262149 ICG262149:ICH262149 IMC262149:IMD262149 IVY262149:IVZ262149 JFU262149:JFV262149 JPQ262149:JPR262149 JZM262149:JZN262149 KJI262149:KJJ262149 KTE262149:KTF262149 LDA262149:LDB262149 LMW262149:LMX262149 LWS262149:LWT262149 MGO262149:MGP262149 MQK262149:MQL262149 NAG262149:NAH262149 NKC262149:NKD262149 NTY262149:NTZ262149 ODU262149:ODV262149 ONQ262149:ONR262149 OXM262149:OXN262149 PHI262149:PHJ262149 PRE262149:PRF262149 QBA262149:QBB262149 QKW262149:QKX262149 QUS262149:QUT262149 REO262149:REP262149 ROK262149:ROL262149 RYG262149:RYH262149 SIC262149:SID262149 SRY262149:SRZ262149 TBU262149:TBV262149 TLQ262149:TLR262149 TVM262149:TVN262149 UFI262149:UFJ262149 UPE262149:UPF262149 UZA262149:UZB262149 VIW262149:VIX262149 VSS262149:VST262149 WCO262149:WCP262149 WMK262149:WML262149 WWG262149:WWH262149 AA327685:AB327685 JU327685:JV327685 TQ327685:TR327685 ADM327685:ADN327685 ANI327685:ANJ327685 AXE327685:AXF327685 BHA327685:BHB327685 BQW327685:BQX327685 CAS327685:CAT327685 CKO327685:CKP327685 CUK327685:CUL327685 DEG327685:DEH327685 DOC327685:DOD327685 DXY327685:DXZ327685 EHU327685:EHV327685 ERQ327685:ERR327685 FBM327685:FBN327685 FLI327685:FLJ327685 FVE327685:FVF327685 GFA327685:GFB327685 GOW327685:GOX327685 GYS327685:GYT327685 HIO327685:HIP327685 HSK327685:HSL327685 ICG327685:ICH327685 IMC327685:IMD327685 IVY327685:IVZ327685 JFU327685:JFV327685 JPQ327685:JPR327685 JZM327685:JZN327685 KJI327685:KJJ327685 KTE327685:KTF327685 LDA327685:LDB327685 LMW327685:LMX327685 LWS327685:LWT327685 MGO327685:MGP327685 MQK327685:MQL327685 NAG327685:NAH327685 NKC327685:NKD327685 NTY327685:NTZ327685 ODU327685:ODV327685 ONQ327685:ONR327685 OXM327685:OXN327685 PHI327685:PHJ327685 PRE327685:PRF327685 QBA327685:QBB327685 QKW327685:QKX327685 QUS327685:QUT327685 REO327685:REP327685 ROK327685:ROL327685 RYG327685:RYH327685 SIC327685:SID327685 SRY327685:SRZ327685 TBU327685:TBV327685 TLQ327685:TLR327685 TVM327685:TVN327685 UFI327685:UFJ327685 UPE327685:UPF327685 UZA327685:UZB327685 VIW327685:VIX327685 VSS327685:VST327685 WCO327685:WCP327685 WMK327685:WML327685 WWG327685:WWH327685 AA393221:AB393221 JU393221:JV393221 TQ393221:TR393221 ADM393221:ADN393221 ANI393221:ANJ393221 AXE393221:AXF393221 BHA393221:BHB393221 BQW393221:BQX393221 CAS393221:CAT393221 CKO393221:CKP393221 CUK393221:CUL393221 DEG393221:DEH393221 DOC393221:DOD393221 DXY393221:DXZ393221 EHU393221:EHV393221 ERQ393221:ERR393221 FBM393221:FBN393221 FLI393221:FLJ393221 FVE393221:FVF393221 GFA393221:GFB393221 GOW393221:GOX393221 GYS393221:GYT393221 HIO393221:HIP393221 HSK393221:HSL393221 ICG393221:ICH393221 IMC393221:IMD393221 IVY393221:IVZ393221 JFU393221:JFV393221 JPQ393221:JPR393221 JZM393221:JZN393221 KJI393221:KJJ393221 KTE393221:KTF393221 LDA393221:LDB393221 LMW393221:LMX393221 LWS393221:LWT393221 MGO393221:MGP393221 MQK393221:MQL393221 NAG393221:NAH393221 NKC393221:NKD393221 NTY393221:NTZ393221 ODU393221:ODV393221 ONQ393221:ONR393221 OXM393221:OXN393221 PHI393221:PHJ393221 PRE393221:PRF393221 QBA393221:QBB393221 QKW393221:QKX393221 QUS393221:QUT393221 REO393221:REP393221 ROK393221:ROL393221 RYG393221:RYH393221 SIC393221:SID393221 SRY393221:SRZ393221 TBU393221:TBV393221 TLQ393221:TLR393221 TVM393221:TVN393221 UFI393221:UFJ393221 UPE393221:UPF393221 UZA393221:UZB393221 VIW393221:VIX393221 VSS393221:VST393221 WCO393221:WCP393221 WMK393221:WML393221 WWG393221:WWH393221 AA458757:AB458757 JU458757:JV458757 TQ458757:TR458757 ADM458757:ADN458757 ANI458757:ANJ458757 AXE458757:AXF458757 BHA458757:BHB458757 BQW458757:BQX458757 CAS458757:CAT458757 CKO458757:CKP458757 CUK458757:CUL458757 DEG458757:DEH458757 DOC458757:DOD458757 DXY458757:DXZ458757 EHU458757:EHV458757 ERQ458757:ERR458757 FBM458757:FBN458757 FLI458757:FLJ458757 FVE458757:FVF458757 GFA458757:GFB458757 GOW458757:GOX458757 GYS458757:GYT458757 HIO458757:HIP458757 HSK458757:HSL458757 ICG458757:ICH458757 IMC458757:IMD458757 IVY458757:IVZ458757 JFU458757:JFV458757 JPQ458757:JPR458757 JZM458757:JZN458757 KJI458757:KJJ458757 KTE458757:KTF458757 LDA458757:LDB458757 LMW458757:LMX458757 LWS458757:LWT458757 MGO458757:MGP458757 MQK458757:MQL458757 NAG458757:NAH458757 NKC458757:NKD458757 NTY458757:NTZ458757 ODU458757:ODV458757 ONQ458757:ONR458757 OXM458757:OXN458757 PHI458757:PHJ458757 PRE458757:PRF458757 QBA458757:QBB458757 QKW458757:QKX458757 QUS458757:QUT458757 REO458757:REP458757 ROK458757:ROL458757 RYG458757:RYH458757 SIC458757:SID458757 SRY458757:SRZ458757 TBU458757:TBV458757 TLQ458757:TLR458757 TVM458757:TVN458757 UFI458757:UFJ458757 UPE458757:UPF458757 UZA458757:UZB458757 VIW458757:VIX458757 VSS458757:VST458757 WCO458757:WCP458757 WMK458757:WML458757 WWG458757:WWH458757 AA524293:AB524293 JU524293:JV524293 TQ524293:TR524293 ADM524293:ADN524293 ANI524293:ANJ524293 AXE524293:AXF524293 BHA524293:BHB524293 BQW524293:BQX524293 CAS524293:CAT524293 CKO524293:CKP524293 CUK524293:CUL524293 DEG524293:DEH524293 DOC524293:DOD524293 DXY524293:DXZ524293 EHU524293:EHV524293 ERQ524293:ERR524293 FBM524293:FBN524293 FLI524293:FLJ524293 FVE524293:FVF524293 GFA524293:GFB524293 GOW524293:GOX524293 GYS524293:GYT524293 HIO524293:HIP524293 HSK524293:HSL524293 ICG524293:ICH524293 IMC524293:IMD524293 IVY524293:IVZ524293 JFU524293:JFV524293 JPQ524293:JPR524293 JZM524293:JZN524293 KJI524293:KJJ524293 KTE524293:KTF524293 LDA524293:LDB524293 LMW524293:LMX524293 LWS524293:LWT524293 MGO524293:MGP524293 MQK524293:MQL524293 NAG524293:NAH524293 NKC524293:NKD524293 NTY524293:NTZ524293 ODU524293:ODV524293 ONQ524293:ONR524293 OXM524293:OXN524293 PHI524293:PHJ524293 PRE524293:PRF524293 QBA524293:QBB524293 QKW524293:QKX524293 QUS524293:QUT524293 REO524293:REP524293 ROK524293:ROL524293 RYG524293:RYH524293 SIC524293:SID524293 SRY524293:SRZ524293 TBU524293:TBV524293 TLQ524293:TLR524293 TVM524293:TVN524293 UFI524293:UFJ524293 UPE524293:UPF524293 UZA524293:UZB524293 VIW524293:VIX524293 VSS524293:VST524293 WCO524293:WCP524293 WMK524293:WML524293 WWG524293:WWH524293 AA589829:AB589829 JU589829:JV589829 TQ589829:TR589829 ADM589829:ADN589829 ANI589829:ANJ589829 AXE589829:AXF589829 BHA589829:BHB589829 BQW589829:BQX589829 CAS589829:CAT589829 CKO589829:CKP589829 CUK589829:CUL589829 DEG589829:DEH589829 DOC589829:DOD589829 DXY589829:DXZ589829 EHU589829:EHV589829 ERQ589829:ERR589829 FBM589829:FBN589829 FLI589829:FLJ589829 FVE589829:FVF589829 GFA589829:GFB589829 GOW589829:GOX589829 GYS589829:GYT589829 HIO589829:HIP589829 HSK589829:HSL589829 ICG589829:ICH589829 IMC589829:IMD589829 IVY589829:IVZ589829 JFU589829:JFV589829 JPQ589829:JPR589829 JZM589829:JZN589829 KJI589829:KJJ589829 KTE589829:KTF589829 LDA589829:LDB589829 LMW589829:LMX589829 LWS589829:LWT589829 MGO589829:MGP589829 MQK589829:MQL589829 NAG589829:NAH589829 NKC589829:NKD589829 NTY589829:NTZ589829 ODU589829:ODV589829 ONQ589829:ONR589829 OXM589829:OXN589829 PHI589829:PHJ589829 PRE589829:PRF589829 QBA589829:QBB589829 QKW589829:QKX589829 QUS589829:QUT589829 REO589829:REP589829 ROK589829:ROL589829 RYG589829:RYH589829 SIC589829:SID589829 SRY589829:SRZ589829 TBU589829:TBV589829 TLQ589829:TLR589829 TVM589829:TVN589829 UFI589829:UFJ589829 UPE589829:UPF589829 UZA589829:UZB589829 VIW589829:VIX589829 VSS589829:VST589829 WCO589829:WCP589829 WMK589829:WML589829 WWG589829:WWH589829 AA655365:AB655365 JU655365:JV655365 TQ655365:TR655365 ADM655365:ADN655365 ANI655365:ANJ655365 AXE655365:AXF655365 BHA655365:BHB655365 BQW655365:BQX655365 CAS655365:CAT655365 CKO655365:CKP655365 CUK655365:CUL655365 DEG655365:DEH655365 DOC655365:DOD655365 DXY655365:DXZ655365 EHU655365:EHV655365 ERQ655365:ERR655365 FBM655365:FBN655365 FLI655365:FLJ655365 FVE655365:FVF655365 GFA655365:GFB655365 GOW655365:GOX655365 GYS655365:GYT655365 HIO655365:HIP655365 HSK655365:HSL655365 ICG655365:ICH655365 IMC655365:IMD655365 IVY655365:IVZ655365 JFU655365:JFV655365 JPQ655365:JPR655365 JZM655365:JZN655365 KJI655365:KJJ655365 KTE655365:KTF655365 LDA655365:LDB655365 LMW655365:LMX655365 LWS655365:LWT655365 MGO655365:MGP655365 MQK655365:MQL655365 NAG655365:NAH655365 NKC655365:NKD655365 NTY655365:NTZ655365 ODU655365:ODV655365 ONQ655365:ONR655365 OXM655365:OXN655365 PHI655365:PHJ655365 PRE655365:PRF655365 QBA655365:QBB655365 QKW655365:QKX655365 QUS655365:QUT655365 REO655365:REP655365 ROK655365:ROL655365 RYG655365:RYH655365 SIC655365:SID655365 SRY655365:SRZ655365 TBU655365:TBV655365 TLQ655365:TLR655365 TVM655365:TVN655365 UFI655365:UFJ655365 UPE655365:UPF655365 UZA655365:UZB655365 VIW655365:VIX655365 VSS655365:VST655365 WCO655365:WCP655365 WMK655365:WML655365 WWG655365:WWH655365 AA720901:AB720901 JU720901:JV720901 TQ720901:TR720901 ADM720901:ADN720901 ANI720901:ANJ720901 AXE720901:AXF720901 BHA720901:BHB720901 BQW720901:BQX720901 CAS720901:CAT720901 CKO720901:CKP720901 CUK720901:CUL720901 DEG720901:DEH720901 DOC720901:DOD720901 DXY720901:DXZ720901 EHU720901:EHV720901 ERQ720901:ERR720901 FBM720901:FBN720901 FLI720901:FLJ720901 FVE720901:FVF720901 GFA720901:GFB720901 GOW720901:GOX720901 GYS720901:GYT720901 HIO720901:HIP720901 HSK720901:HSL720901 ICG720901:ICH720901 IMC720901:IMD720901 IVY720901:IVZ720901 JFU720901:JFV720901 JPQ720901:JPR720901 JZM720901:JZN720901 KJI720901:KJJ720901 KTE720901:KTF720901 LDA720901:LDB720901 LMW720901:LMX720901 LWS720901:LWT720901 MGO720901:MGP720901 MQK720901:MQL720901 NAG720901:NAH720901 NKC720901:NKD720901 NTY720901:NTZ720901 ODU720901:ODV720901 ONQ720901:ONR720901 OXM720901:OXN720901 PHI720901:PHJ720901 PRE720901:PRF720901 QBA720901:QBB720901 QKW720901:QKX720901 QUS720901:QUT720901 REO720901:REP720901 ROK720901:ROL720901 RYG720901:RYH720901 SIC720901:SID720901 SRY720901:SRZ720901 TBU720901:TBV720901 TLQ720901:TLR720901 TVM720901:TVN720901 UFI720901:UFJ720901 UPE720901:UPF720901 UZA720901:UZB720901 VIW720901:VIX720901 VSS720901:VST720901 WCO720901:WCP720901 WMK720901:WML720901 WWG720901:WWH720901 AA786437:AB786437 JU786437:JV786437 TQ786437:TR786437 ADM786437:ADN786437 ANI786437:ANJ786437 AXE786437:AXF786437 BHA786437:BHB786437 BQW786437:BQX786437 CAS786437:CAT786437 CKO786437:CKP786437 CUK786437:CUL786437 DEG786437:DEH786437 DOC786437:DOD786437 DXY786437:DXZ786437 EHU786437:EHV786437 ERQ786437:ERR786437 FBM786437:FBN786437 FLI786437:FLJ786437 FVE786437:FVF786437 GFA786437:GFB786437 GOW786437:GOX786437 GYS786437:GYT786437 HIO786437:HIP786437 HSK786437:HSL786437 ICG786437:ICH786437 IMC786437:IMD786437 IVY786437:IVZ786437 JFU786437:JFV786437 JPQ786437:JPR786437 JZM786437:JZN786437 KJI786437:KJJ786437 KTE786437:KTF786437 LDA786437:LDB786437 LMW786437:LMX786437 LWS786437:LWT786437 MGO786437:MGP786437 MQK786437:MQL786437 NAG786437:NAH786437 NKC786437:NKD786437 NTY786437:NTZ786437 ODU786437:ODV786437 ONQ786437:ONR786437 OXM786437:OXN786437 PHI786437:PHJ786437 PRE786437:PRF786437 QBA786437:QBB786437 QKW786437:QKX786437 QUS786437:QUT786437 REO786437:REP786437 ROK786437:ROL786437 RYG786437:RYH786437 SIC786437:SID786437 SRY786437:SRZ786437 TBU786437:TBV786437 TLQ786437:TLR786437 TVM786437:TVN786437 UFI786437:UFJ786437 UPE786437:UPF786437 UZA786437:UZB786437 VIW786437:VIX786437 VSS786437:VST786437 WCO786437:WCP786437 WMK786437:WML786437 WWG786437:WWH786437 AA851973:AB851973 JU851973:JV851973 TQ851973:TR851973 ADM851973:ADN851973 ANI851973:ANJ851973 AXE851973:AXF851973 BHA851973:BHB851973 BQW851973:BQX851973 CAS851973:CAT851973 CKO851973:CKP851973 CUK851973:CUL851973 DEG851973:DEH851973 DOC851973:DOD851973 DXY851973:DXZ851973 EHU851973:EHV851973 ERQ851973:ERR851973 FBM851973:FBN851973 FLI851973:FLJ851973 FVE851973:FVF851973 GFA851973:GFB851973 GOW851973:GOX851973 GYS851973:GYT851973 HIO851973:HIP851973 HSK851973:HSL851973 ICG851973:ICH851973 IMC851973:IMD851973 IVY851973:IVZ851973 JFU851973:JFV851973 JPQ851973:JPR851973 JZM851973:JZN851973 KJI851973:KJJ851973 KTE851973:KTF851973 LDA851973:LDB851973 LMW851973:LMX851973 LWS851973:LWT851973 MGO851973:MGP851973 MQK851973:MQL851973 NAG851973:NAH851973 NKC851973:NKD851973 NTY851973:NTZ851973 ODU851973:ODV851973 ONQ851973:ONR851973 OXM851973:OXN851973 PHI851973:PHJ851973 PRE851973:PRF851973 QBA851973:QBB851973 QKW851973:QKX851973 QUS851973:QUT851973 REO851973:REP851973 ROK851973:ROL851973 RYG851973:RYH851973 SIC851973:SID851973 SRY851973:SRZ851973 TBU851973:TBV851973 TLQ851973:TLR851973 TVM851973:TVN851973 UFI851973:UFJ851973 UPE851973:UPF851973 UZA851973:UZB851973 VIW851973:VIX851973 VSS851973:VST851973 WCO851973:WCP851973 WMK851973:WML851973 WWG851973:WWH851973 AA917509:AB917509 JU917509:JV917509 TQ917509:TR917509 ADM917509:ADN917509 ANI917509:ANJ917509 AXE917509:AXF917509 BHA917509:BHB917509 BQW917509:BQX917509 CAS917509:CAT917509 CKO917509:CKP917509 CUK917509:CUL917509 DEG917509:DEH917509 DOC917509:DOD917509 DXY917509:DXZ917509 EHU917509:EHV917509 ERQ917509:ERR917509 FBM917509:FBN917509 FLI917509:FLJ917509 FVE917509:FVF917509 GFA917509:GFB917509 GOW917509:GOX917509 GYS917509:GYT917509 HIO917509:HIP917509 HSK917509:HSL917509 ICG917509:ICH917509 IMC917509:IMD917509 IVY917509:IVZ917509 JFU917509:JFV917509 JPQ917509:JPR917509 JZM917509:JZN917509 KJI917509:KJJ917509 KTE917509:KTF917509 LDA917509:LDB917509 LMW917509:LMX917509 LWS917509:LWT917509 MGO917509:MGP917509 MQK917509:MQL917509 NAG917509:NAH917509 NKC917509:NKD917509 NTY917509:NTZ917509 ODU917509:ODV917509 ONQ917509:ONR917509 OXM917509:OXN917509 PHI917509:PHJ917509 PRE917509:PRF917509 QBA917509:QBB917509 QKW917509:QKX917509 QUS917509:QUT917509 REO917509:REP917509 ROK917509:ROL917509 RYG917509:RYH917509 SIC917509:SID917509 SRY917509:SRZ917509 TBU917509:TBV917509 TLQ917509:TLR917509 TVM917509:TVN917509 UFI917509:UFJ917509 UPE917509:UPF917509 UZA917509:UZB917509 VIW917509:VIX917509 VSS917509:VST917509 WCO917509:WCP917509 WMK917509:WML917509 WWG917509:WWH917509 AA983045:AB983045 JU983045:JV983045 TQ983045:TR983045 ADM983045:ADN983045 ANI983045:ANJ983045 AXE983045:AXF983045 BHA983045:BHB983045 BQW983045:BQX983045 CAS983045:CAT983045 CKO983045:CKP983045 CUK983045:CUL983045 DEG983045:DEH983045 DOC983045:DOD983045 DXY983045:DXZ983045 EHU983045:EHV983045 ERQ983045:ERR983045 FBM983045:FBN983045 FLI983045:FLJ983045 FVE983045:FVF983045 GFA983045:GFB983045 GOW983045:GOX983045 GYS983045:GYT983045 HIO983045:HIP983045 HSK983045:HSL983045 ICG983045:ICH983045 IMC983045:IMD983045 IVY983045:IVZ983045 JFU983045:JFV983045 JPQ983045:JPR983045 JZM983045:JZN983045 KJI983045:KJJ983045 KTE983045:KTF983045 LDA983045:LDB983045 LMW983045:LMX983045 LWS983045:LWT983045 MGO983045:MGP983045 MQK983045:MQL983045 NAG983045:NAH983045 NKC983045:NKD983045 NTY983045:NTZ983045 ODU983045:ODV983045 ONQ983045:ONR983045 OXM983045:OXN983045 PHI983045:PHJ983045 PRE983045:PRF983045 QBA983045:QBB983045 QKW983045:QKX983045 QUS983045:QUT983045 REO983045:REP983045 ROK983045:ROL983045 RYG983045:RYH983045 SIC983045:SID983045 SRY983045:SRZ983045 TBU983045:TBV983045 TLQ983045:TLR983045 TVM983045:TVN983045 UFI983045:UFJ983045 UPE983045:UPF983045 UZA983045:UZB983045 VIW983045:VIX983045 VSS983045:VST983045 WCO983045:WCP983045 WMK983045:WML983045 WWG983045:WWH983045 W65553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W131089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W196625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W262161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W327697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W393233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W458769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W524305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W589841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W655377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W720913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W786449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W851985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W917521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W983057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L65569:N65570 JF65569:JH65570 TB65569:TD65570 ACX65569:ACZ65570 AMT65569:AMV65570 AWP65569:AWR65570 BGL65569:BGN65570 BQH65569:BQJ65570 CAD65569:CAF65570 CJZ65569:CKB65570 CTV65569:CTX65570 DDR65569:DDT65570 DNN65569:DNP65570 DXJ65569:DXL65570 EHF65569:EHH65570 ERB65569:ERD65570 FAX65569:FAZ65570 FKT65569:FKV65570 FUP65569:FUR65570 GEL65569:GEN65570 GOH65569:GOJ65570 GYD65569:GYF65570 HHZ65569:HIB65570 HRV65569:HRX65570 IBR65569:IBT65570 ILN65569:ILP65570 IVJ65569:IVL65570 JFF65569:JFH65570 JPB65569:JPD65570 JYX65569:JYZ65570 KIT65569:KIV65570 KSP65569:KSR65570 LCL65569:LCN65570 LMH65569:LMJ65570 LWD65569:LWF65570 MFZ65569:MGB65570 MPV65569:MPX65570 MZR65569:MZT65570 NJN65569:NJP65570 NTJ65569:NTL65570 ODF65569:ODH65570 ONB65569:OND65570 OWX65569:OWZ65570 PGT65569:PGV65570 PQP65569:PQR65570 QAL65569:QAN65570 QKH65569:QKJ65570 QUD65569:QUF65570 RDZ65569:REB65570 RNV65569:RNX65570 RXR65569:RXT65570 SHN65569:SHP65570 SRJ65569:SRL65570 TBF65569:TBH65570 TLB65569:TLD65570 TUX65569:TUZ65570 UET65569:UEV65570 UOP65569:UOR65570 UYL65569:UYN65570 VIH65569:VIJ65570 VSD65569:VSF65570 WBZ65569:WCB65570 WLV65569:WLX65570 WVR65569:WVT65570 L131105:N131106 JF131105:JH131106 TB131105:TD131106 ACX131105:ACZ131106 AMT131105:AMV131106 AWP131105:AWR131106 BGL131105:BGN131106 BQH131105:BQJ131106 CAD131105:CAF131106 CJZ131105:CKB131106 CTV131105:CTX131106 DDR131105:DDT131106 DNN131105:DNP131106 DXJ131105:DXL131106 EHF131105:EHH131106 ERB131105:ERD131106 FAX131105:FAZ131106 FKT131105:FKV131106 FUP131105:FUR131106 GEL131105:GEN131106 GOH131105:GOJ131106 GYD131105:GYF131106 HHZ131105:HIB131106 HRV131105:HRX131106 IBR131105:IBT131106 ILN131105:ILP131106 IVJ131105:IVL131106 JFF131105:JFH131106 JPB131105:JPD131106 JYX131105:JYZ131106 KIT131105:KIV131106 KSP131105:KSR131106 LCL131105:LCN131106 LMH131105:LMJ131106 LWD131105:LWF131106 MFZ131105:MGB131106 MPV131105:MPX131106 MZR131105:MZT131106 NJN131105:NJP131106 NTJ131105:NTL131106 ODF131105:ODH131106 ONB131105:OND131106 OWX131105:OWZ131106 PGT131105:PGV131106 PQP131105:PQR131106 QAL131105:QAN131106 QKH131105:QKJ131106 QUD131105:QUF131106 RDZ131105:REB131106 RNV131105:RNX131106 RXR131105:RXT131106 SHN131105:SHP131106 SRJ131105:SRL131106 TBF131105:TBH131106 TLB131105:TLD131106 TUX131105:TUZ131106 UET131105:UEV131106 UOP131105:UOR131106 UYL131105:UYN131106 VIH131105:VIJ131106 VSD131105:VSF131106 WBZ131105:WCB131106 WLV131105:WLX131106 WVR131105:WVT131106 L196641:N196642 JF196641:JH196642 TB196641:TD196642 ACX196641:ACZ196642 AMT196641:AMV196642 AWP196641:AWR196642 BGL196641:BGN196642 BQH196641:BQJ196642 CAD196641:CAF196642 CJZ196641:CKB196642 CTV196641:CTX196642 DDR196641:DDT196642 DNN196641:DNP196642 DXJ196641:DXL196642 EHF196641:EHH196642 ERB196641:ERD196642 FAX196641:FAZ196642 FKT196641:FKV196642 FUP196641:FUR196642 GEL196641:GEN196642 GOH196641:GOJ196642 GYD196641:GYF196642 HHZ196641:HIB196642 HRV196641:HRX196642 IBR196641:IBT196642 ILN196641:ILP196642 IVJ196641:IVL196642 JFF196641:JFH196642 JPB196641:JPD196642 JYX196641:JYZ196642 KIT196641:KIV196642 KSP196641:KSR196642 LCL196641:LCN196642 LMH196641:LMJ196642 LWD196641:LWF196642 MFZ196641:MGB196642 MPV196641:MPX196642 MZR196641:MZT196642 NJN196641:NJP196642 NTJ196641:NTL196642 ODF196641:ODH196642 ONB196641:OND196642 OWX196641:OWZ196642 PGT196641:PGV196642 PQP196641:PQR196642 QAL196641:QAN196642 QKH196641:QKJ196642 QUD196641:QUF196642 RDZ196641:REB196642 RNV196641:RNX196642 RXR196641:RXT196642 SHN196641:SHP196642 SRJ196641:SRL196642 TBF196641:TBH196642 TLB196641:TLD196642 TUX196641:TUZ196642 UET196641:UEV196642 UOP196641:UOR196642 UYL196641:UYN196642 VIH196641:VIJ196642 VSD196641:VSF196642 WBZ196641:WCB196642 WLV196641:WLX196642 WVR196641:WVT196642 L262177:N262178 JF262177:JH262178 TB262177:TD262178 ACX262177:ACZ262178 AMT262177:AMV262178 AWP262177:AWR262178 BGL262177:BGN262178 BQH262177:BQJ262178 CAD262177:CAF262178 CJZ262177:CKB262178 CTV262177:CTX262178 DDR262177:DDT262178 DNN262177:DNP262178 DXJ262177:DXL262178 EHF262177:EHH262178 ERB262177:ERD262178 FAX262177:FAZ262178 FKT262177:FKV262178 FUP262177:FUR262178 GEL262177:GEN262178 GOH262177:GOJ262178 GYD262177:GYF262178 HHZ262177:HIB262178 HRV262177:HRX262178 IBR262177:IBT262178 ILN262177:ILP262178 IVJ262177:IVL262178 JFF262177:JFH262178 JPB262177:JPD262178 JYX262177:JYZ262178 KIT262177:KIV262178 KSP262177:KSR262178 LCL262177:LCN262178 LMH262177:LMJ262178 LWD262177:LWF262178 MFZ262177:MGB262178 MPV262177:MPX262178 MZR262177:MZT262178 NJN262177:NJP262178 NTJ262177:NTL262178 ODF262177:ODH262178 ONB262177:OND262178 OWX262177:OWZ262178 PGT262177:PGV262178 PQP262177:PQR262178 QAL262177:QAN262178 QKH262177:QKJ262178 QUD262177:QUF262178 RDZ262177:REB262178 RNV262177:RNX262178 RXR262177:RXT262178 SHN262177:SHP262178 SRJ262177:SRL262178 TBF262177:TBH262178 TLB262177:TLD262178 TUX262177:TUZ262178 UET262177:UEV262178 UOP262177:UOR262178 UYL262177:UYN262178 VIH262177:VIJ262178 VSD262177:VSF262178 WBZ262177:WCB262178 WLV262177:WLX262178 WVR262177:WVT262178 L327713:N327714 JF327713:JH327714 TB327713:TD327714 ACX327713:ACZ327714 AMT327713:AMV327714 AWP327713:AWR327714 BGL327713:BGN327714 BQH327713:BQJ327714 CAD327713:CAF327714 CJZ327713:CKB327714 CTV327713:CTX327714 DDR327713:DDT327714 DNN327713:DNP327714 DXJ327713:DXL327714 EHF327713:EHH327714 ERB327713:ERD327714 FAX327713:FAZ327714 FKT327713:FKV327714 FUP327713:FUR327714 GEL327713:GEN327714 GOH327713:GOJ327714 GYD327713:GYF327714 HHZ327713:HIB327714 HRV327713:HRX327714 IBR327713:IBT327714 ILN327713:ILP327714 IVJ327713:IVL327714 JFF327713:JFH327714 JPB327713:JPD327714 JYX327713:JYZ327714 KIT327713:KIV327714 KSP327713:KSR327714 LCL327713:LCN327714 LMH327713:LMJ327714 LWD327713:LWF327714 MFZ327713:MGB327714 MPV327713:MPX327714 MZR327713:MZT327714 NJN327713:NJP327714 NTJ327713:NTL327714 ODF327713:ODH327714 ONB327713:OND327714 OWX327713:OWZ327714 PGT327713:PGV327714 PQP327713:PQR327714 QAL327713:QAN327714 QKH327713:QKJ327714 QUD327713:QUF327714 RDZ327713:REB327714 RNV327713:RNX327714 RXR327713:RXT327714 SHN327713:SHP327714 SRJ327713:SRL327714 TBF327713:TBH327714 TLB327713:TLD327714 TUX327713:TUZ327714 UET327713:UEV327714 UOP327713:UOR327714 UYL327713:UYN327714 VIH327713:VIJ327714 VSD327713:VSF327714 WBZ327713:WCB327714 WLV327713:WLX327714 WVR327713:WVT327714 L393249:N393250 JF393249:JH393250 TB393249:TD393250 ACX393249:ACZ393250 AMT393249:AMV393250 AWP393249:AWR393250 BGL393249:BGN393250 BQH393249:BQJ393250 CAD393249:CAF393250 CJZ393249:CKB393250 CTV393249:CTX393250 DDR393249:DDT393250 DNN393249:DNP393250 DXJ393249:DXL393250 EHF393249:EHH393250 ERB393249:ERD393250 FAX393249:FAZ393250 FKT393249:FKV393250 FUP393249:FUR393250 GEL393249:GEN393250 GOH393249:GOJ393250 GYD393249:GYF393250 HHZ393249:HIB393250 HRV393249:HRX393250 IBR393249:IBT393250 ILN393249:ILP393250 IVJ393249:IVL393250 JFF393249:JFH393250 JPB393249:JPD393250 JYX393249:JYZ393250 KIT393249:KIV393250 KSP393249:KSR393250 LCL393249:LCN393250 LMH393249:LMJ393250 LWD393249:LWF393250 MFZ393249:MGB393250 MPV393249:MPX393250 MZR393249:MZT393250 NJN393249:NJP393250 NTJ393249:NTL393250 ODF393249:ODH393250 ONB393249:OND393250 OWX393249:OWZ393250 PGT393249:PGV393250 PQP393249:PQR393250 QAL393249:QAN393250 QKH393249:QKJ393250 QUD393249:QUF393250 RDZ393249:REB393250 RNV393249:RNX393250 RXR393249:RXT393250 SHN393249:SHP393250 SRJ393249:SRL393250 TBF393249:TBH393250 TLB393249:TLD393250 TUX393249:TUZ393250 UET393249:UEV393250 UOP393249:UOR393250 UYL393249:UYN393250 VIH393249:VIJ393250 VSD393249:VSF393250 WBZ393249:WCB393250 WLV393249:WLX393250 WVR393249:WVT393250 L458785:N458786 JF458785:JH458786 TB458785:TD458786 ACX458785:ACZ458786 AMT458785:AMV458786 AWP458785:AWR458786 BGL458785:BGN458786 BQH458785:BQJ458786 CAD458785:CAF458786 CJZ458785:CKB458786 CTV458785:CTX458786 DDR458785:DDT458786 DNN458785:DNP458786 DXJ458785:DXL458786 EHF458785:EHH458786 ERB458785:ERD458786 FAX458785:FAZ458786 FKT458785:FKV458786 FUP458785:FUR458786 GEL458785:GEN458786 GOH458785:GOJ458786 GYD458785:GYF458786 HHZ458785:HIB458786 HRV458785:HRX458786 IBR458785:IBT458786 ILN458785:ILP458786 IVJ458785:IVL458786 JFF458785:JFH458786 JPB458785:JPD458786 JYX458785:JYZ458786 KIT458785:KIV458786 KSP458785:KSR458786 LCL458785:LCN458786 LMH458785:LMJ458786 LWD458785:LWF458786 MFZ458785:MGB458786 MPV458785:MPX458786 MZR458785:MZT458786 NJN458785:NJP458786 NTJ458785:NTL458786 ODF458785:ODH458786 ONB458785:OND458786 OWX458785:OWZ458786 PGT458785:PGV458786 PQP458785:PQR458786 QAL458785:QAN458786 QKH458785:QKJ458786 QUD458785:QUF458786 RDZ458785:REB458786 RNV458785:RNX458786 RXR458785:RXT458786 SHN458785:SHP458786 SRJ458785:SRL458786 TBF458785:TBH458786 TLB458785:TLD458786 TUX458785:TUZ458786 UET458785:UEV458786 UOP458785:UOR458786 UYL458785:UYN458786 VIH458785:VIJ458786 VSD458785:VSF458786 WBZ458785:WCB458786 WLV458785:WLX458786 WVR458785:WVT458786 L524321:N524322 JF524321:JH524322 TB524321:TD524322 ACX524321:ACZ524322 AMT524321:AMV524322 AWP524321:AWR524322 BGL524321:BGN524322 BQH524321:BQJ524322 CAD524321:CAF524322 CJZ524321:CKB524322 CTV524321:CTX524322 DDR524321:DDT524322 DNN524321:DNP524322 DXJ524321:DXL524322 EHF524321:EHH524322 ERB524321:ERD524322 FAX524321:FAZ524322 FKT524321:FKV524322 FUP524321:FUR524322 GEL524321:GEN524322 GOH524321:GOJ524322 GYD524321:GYF524322 HHZ524321:HIB524322 HRV524321:HRX524322 IBR524321:IBT524322 ILN524321:ILP524322 IVJ524321:IVL524322 JFF524321:JFH524322 JPB524321:JPD524322 JYX524321:JYZ524322 KIT524321:KIV524322 KSP524321:KSR524322 LCL524321:LCN524322 LMH524321:LMJ524322 LWD524321:LWF524322 MFZ524321:MGB524322 MPV524321:MPX524322 MZR524321:MZT524322 NJN524321:NJP524322 NTJ524321:NTL524322 ODF524321:ODH524322 ONB524321:OND524322 OWX524321:OWZ524322 PGT524321:PGV524322 PQP524321:PQR524322 QAL524321:QAN524322 QKH524321:QKJ524322 QUD524321:QUF524322 RDZ524321:REB524322 RNV524321:RNX524322 RXR524321:RXT524322 SHN524321:SHP524322 SRJ524321:SRL524322 TBF524321:TBH524322 TLB524321:TLD524322 TUX524321:TUZ524322 UET524321:UEV524322 UOP524321:UOR524322 UYL524321:UYN524322 VIH524321:VIJ524322 VSD524321:VSF524322 WBZ524321:WCB524322 WLV524321:WLX524322 WVR524321:WVT524322 L589857:N589858 JF589857:JH589858 TB589857:TD589858 ACX589857:ACZ589858 AMT589857:AMV589858 AWP589857:AWR589858 BGL589857:BGN589858 BQH589857:BQJ589858 CAD589857:CAF589858 CJZ589857:CKB589858 CTV589857:CTX589858 DDR589857:DDT589858 DNN589857:DNP589858 DXJ589857:DXL589858 EHF589857:EHH589858 ERB589857:ERD589858 FAX589857:FAZ589858 FKT589857:FKV589858 FUP589857:FUR589858 GEL589857:GEN589858 GOH589857:GOJ589858 GYD589857:GYF589858 HHZ589857:HIB589858 HRV589857:HRX589858 IBR589857:IBT589858 ILN589857:ILP589858 IVJ589857:IVL589858 JFF589857:JFH589858 JPB589857:JPD589858 JYX589857:JYZ589858 KIT589857:KIV589858 KSP589857:KSR589858 LCL589857:LCN589858 LMH589857:LMJ589858 LWD589857:LWF589858 MFZ589857:MGB589858 MPV589857:MPX589858 MZR589857:MZT589858 NJN589857:NJP589858 NTJ589857:NTL589858 ODF589857:ODH589858 ONB589857:OND589858 OWX589857:OWZ589858 PGT589857:PGV589858 PQP589857:PQR589858 QAL589857:QAN589858 QKH589857:QKJ589858 QUD589857:QUF589858 RDZ589857:REB589858 RNV589857:RNX589858 RXR589857:RXT589858 SHN589857:SHP589858 SRJ589857:SRL589858 TBF589857:TBH589858 TLB589857:TLD589858 TUX589857:TUZ589858 UET589857:UEV589858 UOP589857:UOR589858 UYL589857:UYN589858 VIH589857:VIJ589858 VSD589857:VSF589858 WBZ589857:WCB589858 WLV589857:WLX589858 WVR589857:WVT589858 L655393:N655394 JF655393:JH655394 TB655393:TD655394 ACX655393:ACZ655394 AMT655393:AMV655394 AWP655393:AWR655394 BGL655393:BGN655394 BQH655393:BQJ655394 CAD655393:CAF655394 CJZ655393:CKB655394 CTV655393:CTX655394 DDR655393:DDT655394 DNN655393:DNP655394 DXJ655393:DXL655394 EHF655393:EHH655394 ERB655393:ERD655394 FAX655393:FAZ655394 FKT655393:FKV655394 FUP655393:FUR655394 GEL655393:GEN655394 GOH655393:GOJ655394 GYD655393:GYF655394 HHZ655393:HIB655394 HRV655393:HRX655394 IBR655393:IBT655394 ILN655393:ILP655394 IVJ655393:IVL655394 JFF655393:JFH655394 JPB655393:JPD655394 JYX655393:JYZ655394 KIT655393:KIV655394 KSP655393:KSR655394 LCL655393:LCN655394 LMH655393:LMJ655394 LWD655393:LWF655394 MFZ655393:MGB655394 MPV655393:MPX655394 MZR655393:MZT655394 NJN655393:NJP655394 NTJ655393:NTL655394 ODF655393:ODH655394 ONB655393:OND655394 OWX655393:OWZ655394 PGT655393:PGV655394 PQP655393:PQR655394 QAL655393:QAN655394 QKH655393:QKJ655394 QUD655393:QUF655394 RDZ655393:REB655394 RNV655393:RNX655394 RXR655393:RXT655394 SHN655393:SHP655394 SRJ655393:SRL655394 TBF655393:TBH655394 TLB655393:TLD655394 TUX655393:TUZ655394 UET655393:UEV655394 UOP655393:UOR655394 UYL655393:UYN655394 VIH655393:VIJ655394 VSD655393:VSF655394 WBZ655393:WCB655394 WLV655393:WLX655394 WVR655393:WVT655394 L720929:N720930 JF720929:JH720930 TB720929:TD720930 ACX720929:ACZ720930 AMT720929:AMV720930 AWP720929:AWR720930 BGL720929:BGN720930 BQH720929:BQJ720930 CAD720929:CAF720930 CJZ720929:CKB720930 CTV720929:CTX720930 DDR720929:DDT720930 DNN720929:DNP720930 DXJ720929:DXL720930 EHF720929:EHH720930 ERB720929:ERD720930 FAX720929:FAZ720930 FKT720929:FKV720930 FUP720929:FUR720930 GEL720929:GEN720930 GOH720929:GOJ720930 GYD720929:GYF720930 HHZ720929:HIB720930 HRV720929:HRX720930 IBR720929:IBT720930 ILN720929:ILP720930 IVJ720929:IVL720930 JFF720929:JFH720930 JPB720929:JPD720930 JYX720929:JYZ720930 KIT720929:KIV720930 KSP720929:KSR720930 LCL720929:LCN720930 LMH720929:LMJ720930 LWD720929:LWF720930 MFZ720929:MGB720930 MPV720929:MPX720930 MZR720929:MZT720930 NJN720929:NJP720930 NTJ720929:NTL720930 ODF720929:ODH720930 ONB720929:OND720930 OWX720929:OWZ720930 PGT720929:PGV720930 PQP720929:PQR720930 QAL720929:QAN720930 QKH720929:QKJ720930 QUD720929:QUF720930 RDZ720929:REB720930 RNV720929:RNX720930 RXR720929:RXT720930 SHN720929:SHP720930 SRJ720929:SRL720930 TBF720929:TBH720930 TLB720929:TLD720930 TUX720929:TUZ720930 UET720929:UEV720930 UOP720929:UOR720930 UYL720929:UYN720930 VIH720929:VIJ720930 VSD720929:VSF720930 WBZ720929:WCB720930 WLV720929:WLX720930 WVR720929:WVT720930 L786465:N786466 JF786465:JH786466 TB786465:TD786466 ACX786465:ACZ786466 AMT786465:AMV786466 AWP786465:AWR786466 BGL786465:BGN786466 BQH786465:BQJ786466 CAD786465:CAF786466 CJZ786465:CKB786466 CTV786465:CTX786466 DDR786465:DDT786466 DNN786465:DNP786466 DXJ786465:DXL786466 EHF786465:EHH786466 ERB786465:ERD786466 FAX786465:FAZ786466 FKT786465:FKV786466 FUP786465:FUR786466 GEL786465:GEN786466 GOH786465:GOJ786466 GYD786465:GYF786466 HHZ786465:HIB786466 HRV786465:HRX786466 IBR786465:IBT786466 ILN786465:ILP786466 IVJ786465:IVL786466 JFF786465:JFH786466 JPB786465:JPD786466 JYX786465:JYZ786466 KIT786465:KIV786466 KSP786465:KSR786466 LCL786465:LCN786466 LMH786465:LMJ786466 LWD786465:LWF786466 MFZ786465:MGB786466 MPV786465:MPX786466 MZR786465:MZT786466 NJN786465:NJP786466 NTJ786465:NTL786466 ODF786465:ODH786466 ONB786465:OND786466 OWX786465:OWZ786466 PGT786465:PGV786466 PQP786465:PQR786466 QAL786465:QAN786466 QKH786465:QKJ786466 QUD786465:QUF786466 RDZ786465:REB786466 RNV786465:RNX786466 RXR786465:RXT786466 SHN786465:SHP786466 SRJ786465:SRL786466 TBF786465:TBH786466 TLB786465:TLD786466 TUX786465:TUZ786466 UET786465:UEV786466 UOP786465:UOR786466 UYL786465:UYN786466 VIH786465:VIJ786466 VSD786465:VSF786466 WBZ786465:WCB786466 WLV786465:WLX786466 WVR786465:WVT786466 L852001:N852002 JF852001:JH852002 TB852001:TD852002 ACX852001:ACZ852002 AMT852001:AMV852002 AWP852001:AWR852002 BGL852001:BGN852002 BQH852001:BQJ852002 CAD852001:CAF852002 CJZ852001:CKB852002 CTV852001:CTX852002 DDR852001:DDT852002 DNN852001:DNP852002 DXJ852001:DXL852002 EHF852001:EHH852002 ERB852001:ERD852002 FAX852001:FAZ852002 FKT852001:FKV852002 FUP852001:FUR852002 GEL852001:GEN852002 GOH852001:GOJ852002 GYD852001:GYF852002 HHZ852001:HIB852002 HRV852001:HRX852002 IBR852001:IBT852002 ILN852001:ILP852002 IVJ852001:IVL852002 JFF852001:JFH852002 JPB852001:JPD852002 JYX852001:JYZ852002 KIT852001:KIV852002 KSP852001:KSR852002 LCL852001:LCN852002 LMH852001:LMJ852002 LWD852001:LWF852002 MFZ852001:MGB852002 MPV852001:MPX852002 MZR852001:MZT852002 NJN852001:NJP852002 NTJ852001:NTL852002 ODF852001:ODH852002 ONB852001:OND852002 OWX852001:OWZ852002 PGT852001:PGV852002 PQP852001:PQR852002 QAL852001:QAN852002 QKH852001:QKJ852002 QUD852001:QUF852002 RDZ852001:REB852002 RNV852001:RNX852002 RXR852001:RXT852002 SHN852001:SHP852002 SRJ852001:SRL852002 TBF852001:TBH852002 TLB852001:TLD852002 TUX852001:TUZ852002 UET852001:UEV852002 UOP852001:UOR852002 UYL852001:UYN852002 VIH852001:VIJ852002 VSD852001:VSF852002 WBZ852001:WCB852002 WLV852001:WLX852002 WVR852001:WVT852002 L917537:N917538 JF917537:JH917538 TB917537:TD917538 ACX917537:ACZ917538 AMT917537:AMV917538 AWP917537:AWR917538 BGL917537:BGN917538 BQH917537:BQJ917538 CAD917537:CAF917538 CJZ917537:CKB917538 CTV917537:CTX917538 DDR917537:DDT917538 DNN917537:DNP917538 DXJ917537:DXL917538 EHF917537:EHH917538 ERB917537:ERD917538 FAX917537:FAZ917538 FKT917537:FKV917538 FUP917537:FUR917538 GEL917537:GEN917538 GOH917537:GOJ917538 GYD917537:GYF917538 HHZ917537:HIB917538 HRV917537:HRX917538 IBR917537:IBT917538 ILN917537:ILP917538 IVJ917537:IVL917538 JFF917537:JFH917538 JPB917537:JPD917538 JYX917537:JYZ917538 KIT917537:KIV917538 KSP917537:KSR917538 LCL917537:LCN917538 LMH917537:LMJ917538 LWD917537:LWF917538 MFZ917537:MGB917538 MPV917537:MPX917538 MZR917537:MZT917538 NJN917537:NJP917538 NTJ917537:NTL917538 ODF917537:ODH917538 ONB917537:OND917538 OWX917537:OWZ917538 PGT917537:PGV917538 PQP917537:PQR917538 QAL917537:QAN917538 QKH917537:QKJ917538 QUD917537:QUF917538 RDZ917537:REB917538 RNV917537:RNX917538 RXR917537:RXT917538 SHN917537:SHP917538 SRJ917537:SRL917538 TBF917537:TBH917538 TLB917537:TLD917538 TUX917537:TUZ917538 UET917537:UEV917538 UOP917537:UOR917538 UYL917537:UYN917538 VIH917537:VIJ917538 VSD917537:VSF917538 WBZ917537:WCB917538 WLV917537:WLX917538 WVR917537:WVT917538 L983073:N983074 JF983073:JH983074 TB983073:TD983074 ACX983073:ACZ983074 AMT983073:AMV983074 AWP983073:AWR983074 BGL983073:BGN983074 BQH983073:BQJ983074 CAD983073:CAF983074 CJZ983073:CKB983074 CTV983073:CTX983074 DDR983073:DDT983074 DNN983073:DNP983074 DXJ983073:DXL983074 EHF983073:EHH983074 ERB983073:ERD983074 FAX983073:FAZ983074 FKT983073:FKV983074 FUP983073:FUR983074 GEL983073:GEN983074 GOH983073:GOJ983074 GYD983073:GYF983074 HHZ983073:HIB983074 HRV983073:HRX983074 IBR983073:IBT983074 ILN983073:ILP983074 IVJ983073:IVL983074 JFF983073:JFH983074 JPB983073:JPD983074 JYX983073:JYZ983074 KIT983073:KIV983074 KSP983073:KSR983074 LCL983073:LCN983074 LMH983073:LMJ983074 LWD983073:LWF983074 MFZ983073:MGB983074 MPV983073:MPX983074 MZR983073:MZT983074 NJN983073:NJP983074 NTJ983073:NTL983074 ODF983073:ODH983074 ONB983073:OND983074 OWX983073:OWZ983074 PGT983073:PGV983074 PQP983073:PQR983074 QAL983073:QAN983074 QKH983073:QKJ983074 QUD983073:QUF983074 RDZ983073:REB983074 RNV983073:RNX983074 RXR983073:RXT983074 SHN983073:SHP983074 SRJ983073:SRL983074 TBF983073:TBH983074 TLB983073:TLD983074 TUX983073:TUZ983074 UET983073:UEV983074 UOP983073:UOR983074 UYL983073:UYN983074 VIH983073:VIJ983074 VSD983073:VSF983074 WBZ983073:WCB983074 WLV983073:WLX983074 WVR983073:WVT983074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T65590 JN65590 TJ65590 ADF65590 ANB65590 AWX65590 BGT65590 BQP65590 CAL65590 CKH65590 CUD65590 DDZ65590 DNV65590 DXR65590 EHN65590 ERJ65590 FBF65590 FLB65590 FUX65590 GET65590 GOP65590 GYL65590 HIH65590 HSD65590 IBZ65590 ILV65590 IVR65590 JFN65590 JPJ65590 JZF65590 KJB65590 KSX65590 LCT65590 LMP65590 LWL65590 MGH65590 MQD65590 MZZ65590 NJV65590 NTR65590 ODN65590 ONJ65590 OXF65590 PHB65590 PQX65590 QAT65590 QKP65590 QUL65590 REH65590 ROD65590 RXZ65590 SHV65590 SRR65590 TBN65590 TLJ65590 TVF65590 UFB65590 UOX65590 UYT65590 VIP65590 VSL65590 WCH65590 WMD65590 WVZ65590 T131126 JN131126 TJ131126 ADF131126 ANB131126 AWX131126 BGT131126 BQP131126 CAL131126 CKH131126 CUD131126 DDZ131126 DNV131126 DXR131126 EHN131126 ERJ131126 FBF131126 FLB131126 FUX131126 GET131126 GOP131126 GYL131126 HIH131126 HSD131126 IBZ131126 ILV131126 IVR131126 JFN131126 JPJ131126 JZF131126 KJB131126 KSX131126 LCT131126 LMP131126 LWL131126 MGH131126 MQD131126 MZZ131126 NJV131126 NTR131126 ODN131126 ONJ131126 OXF131126 PHB131126 PQX131126 QAT131126 QKP131126 QUL131126 REH131126 ROD131126 RXZ131126 SHV131126 SRR131126 TBN131126 TLJ131126 TVF131126 UFB131126 UOX131126 UYT131126 VIP131126 VSL131126 WCH131126 WMD131126 WVZ131126 T196662 JN196662 TJ196662 ADF196662 ANB196662 AWX196662 BGT196662 BQP196662 CAL196662 CKH196662 CUD196662 DDZ196662 DNV196662 DXR196662 EHN196662 ERJ196662 FBF196662 FLB196662 FUX196662 GET196662 GOP196662 GYL196662 HIH196662 HSD196662 IBZ196662 ILV196662 IVR196662 JFN196662 JPJ196662 JZF196662 KJB196662 KSX196662 LCT196662 LMP196662 LWL196662 MGH196662 MQD196662 MZZ196662 NJV196662 NTR196662 ODN196662 ONJ196662 OXF196662 PHB196662 PQX196662 QAT196662 QKP196662 QUL196662 REH196662 ROD196662 RXZ196662 SHV196662 SRR196662 TBN196662 TLJ196662 TVF196662 UFB196662 UOX196662 UYT196662 VIP196662 VSL196662 WCH196662 WMD196662 WVZ196662 T262198 JN262198 TJ262198 ADF262198 ANB262198 AWX262198 BGT262198 BQP262198 CAL262198 CKH262198 CUD262198 DDZ262198 DNV262198 DXR262198 EHN262198 ERJ262198 FBF262198 FLB262198 FUX262198 GET262198 GOP262198 GYL262198 HIH262198 HSD262198 IBZ262198 ILV262198 IVR262198 JFN262198 JPJ262198 JZF262198 KJB262198 KSX262198 LCT262198 LMP262198 LWL262198 MGH262198 MQD262198 MZZ262198 NJV262198 NTR262198 ODN262198 ONJ262198 OXF262198 PHB262198 PQX262198 QAT262198 QKP262198 QUL262198 REH262198 ROD262198 RXZ262198 SHV262198 SRR262198 TBN262198 TLJ262198 TVF262198 UFB262198 UOX262198 UYT262198 VIP262198 VSL262198 WCH262198 WMD262198 WVZ262198 T327734 JN327734 TJ327734 ADF327734 ANB327734 AWX327734 BGT327734 BQP327734 CAL327734 CKH327734 CUD327734 DDZ327734 DNV327734 DXR327734 EHN327734 ERJ327734 FBF327734 FLB327734 FUX327734 GET327734 GOP327734 GYL327734 HIH327734 HSD327734 IBZ327734 ILV327734 IVR327734 JFN327734 JPJ327734 JZF327734 KJB327734 KSX327734 LCT327734 LMP327734 LWL327734 MGH327734 MQD327734 MZZ327734 NJV327734 NTR327734 ODN327734 ONJ327734 OXF327734 PHB327734 PQX327734 QAT327734 QKP327734 QUL327734 REH327734 ROD327734 RXZ327734 SHV327734 SRR327734 TBN327734 TLJ327734 TVF327734 UFB327734 UOX327734 UYT327734 VIP327734 VSL327734 WCH327734 WMD327734 WVZ327734 T393270 JN393270 TJ393270 ADF393270 ANB393270 AWX393270 BGT393270 BQP393270 CAL393270 CKH393270 CUD393270 DDZ393270 DNV393270 DXR393270 EHN393270 ERJ393270 FBF393270 FLB393270 FUX393270 GET393270 GOP393270 GYL393270 HIH393270 HSD393270 IBZ393270 ILV393270 IVR393270 JFN393270 JPJ393270 JZF393270 KJB393270 KSX393270 LCT393270 LMP393270 LWL393270 MGH393270 MQD393270 MZZ393270 NJV393270 NTR393270 ODN393270 ONJ393270 OXF393270 PHB393270 PQX393270 QAT393270 QKP393270 QUL393270 REH393270 ROD393270 RXZ393270 SHV393270 SRR393270 TBN393270 TLJ393270 TVF393270 UFB393270 UOX393270 UYT393270 VIP393270 VSL393270 WCH393270 WMD393270 WVZ393270 T458806 JN458806 TJ458806 ADF458806 ANB458806 AWX458806 BGT458806 BQP458806 CAL458806 CKH458806 CUD458806 DDZ458806 DNV458806 DXR458806 EHN458806 ERJ458806 FBF458806 FLB458806 FUX458806 GET458806 GOP458806 GYL458806 HIH458806 HSD458806 IBZ458806 ILV458806 IVR458806 JFN458806 JPJ458806 JZF458806 KJB458806 KSX458806 LCT458806 LMP458806 LWL458806 MGH458806 MQD458806 MZZ458806 NJV458806 NTR458806 ODN458806 ONJ458806 OXF458806 PHB458806 PQX458806 QAT458806 QKP458806 QUL458806 REH458806 ROD458806 RXZ458806 SHV458806 SRR458806 TBN458806 TLJ458806 TVF458806 UFB458806 UOX458806 UYT458806 VIP458806 VSL458806 WCH458806 WMD458806 WVZ458806 T524342 JN524342 TJ524342 ADF524342 ANB524342 AWX524342 BGT524342 BQP524342 CAL524342 CKH524342 CUD524342 DDZ524342 DNV524342 DXR524342 EHN524342 ERJ524342 FBF524342 FLB524342 FUX524342 GET524342 GOP524342 GYL524342 HIH524342 HSD524342 IBZ524342 ILV524342 IVR524342 JFN524342 JPJ524342 JZF524342 KJB524342 KSX524342 LCT524342 LMP524342 LWL524342 MGH524342 MQD524342 MZZ524342 NJV524342 NTR524342 ODN524342 ONJ524342 OXF524342 PHB524342 PQX524342 QAT524342 QKP524342 QUL524342 REH524342 ROD524342 RXZ524342 SHV524342 SRR524342 TBN524342 TLJ524342 TVF524342 UFB524342 UOX524342 UYT524342 VIP524342 VSL524342 WCH524342 WMD524342 WVZ524342 T589878 JN589878 TJ589878 ADF589878 ANB589878 AWX589878 BGT589878 BQP589878 CAL589878 CKH589878 CUD589878 DDZ589878 DNV589878 DXR589878 EHN589878 ERJ589878 FBF589878 FLB589878 FUX589878 GET589878 GOP589878 GYL589878 HIH589878 HSD589878 IBZ589878 ILV589878 IVR589878 JFN589878 JPJ589878 JZF589878 KJB589878 KSX589878 LCT589878 LMP589878 LWL589878 MGH589878 MQD589878 MZZ589878 NJV589878 NTR589878 ODN589878 ONJ589878 OXF589878 PHB589878 PQX589878 QAT589878 QKP589878 QUL589878 REH589878 ROD589878 RXZ589878 SHV589878 SRR589878 TBN589878 TLJ589878 TVF589878 UFB589878 UOX589878 UYT589878 VIP589878 VSL589878 WCH589878 WMD589878 WVZ589878 T655414 JN655414 TJ655414 ADF655414 ANB655414 AWX655414 BGT655414 BQP655414 CAL655414 CKH655414 CUD655414 DDZ655414 DNV655414 DXR655414 EHN655414 ERJ655414 FBF655414 FLB655414 FUX655414 GET655414 GOP655414 GYL655414 HIH655414 HSD655414 IBZ655414 ILV655414 IVR655414 JFN655414 JPJ655414 JZF655414 KJB655414 KSX655414 LCT655414 LMP655414 LWL655414 MGH655414 MQD655414 MZZ655414 NJV655414 NTR655414 ODN655414 ONJ655414 OXF655414 PHB655414 PQX655414 QAT655414 QKP655414 QUL655414 REH655414 ROD655414 RXZ655414 SHV655414 SRR655414 TBN655414 TLJ655414 TVF655414 UFB655414 UOX655414 UYT655414 VIP655414 VSL655414 WCH655414 WMD655414 WVZ655414 T720950 JN720950 TJ720950 ADF720950 ANB720950 AWX720950 BGT720950 BQP720950 CAL720950 CKH720950 CUD720950 DDZ720950 DNV720950 DXR720950 EHN720950 ERJ720950 FBF720950 FLB720950 FUX720950 GET720950 GOP720950 GYL720950 HIH720950 HSD720950 IBZ720950 ILV720950 IVR720950 JFN720950 JPJ720950 JZF720950 KJB720950 KSX720950 LCT720950 LMP720950 LWL720950 MGH720950 MQD720950 MZZ720950 NJV720950 NTR720950 ODN720950 ONJ720950 OXF720950 PHB720950 PQX720950 QAT720950 QKP720950 QUL720950 REH720950 ROD720950 RXZ720950 SHV720950 SRR720950 TBN720950 TLJ720950 TVF720950 UFB720950 UOX720950 UYT720950 VIP720950 VSL720950 WCH720950 WMD720950 WVZ720950 T786486 JN786486 TJ786486 ADF786486 ANB786486 AWX786486 BGT786486 BQP786486 CAL786486 CKH786486 CUD786486 DDZ786486 DNV786486 DXR786486 EHN786486 ERJ786486 FBF786486 FLB786486 FUX786486 GET786486 GOP786486 GYL786486 HIH786486 HSD786486 IBZ786486 ILV786486 IVR786486 JFN786486 JPJ786486 JZF786486 KJB786486 KSX786486 LCT786486 LMP786486 LWL786486 MGH786486 MQD786486 MZZ786486 NJV786486 NTR786486 ODN786486 ONJ786486 OXF786486 PHB786486 PQX786486 QAT786486 QKP786486 QUL786486 REH786486 ROD786486 RXZ786486 SHV786486 SRR786486 TBN786486 TLJ786486 TVF786486 UFB786486 UOX786486 UYT786486 VIP786486 VSL786486 WCH786486 WMD786486 WVZ786486 T852022 JN852022 TJ852022 ADF852022 ANB852022 AWX852022 BGT852022 BQP852022 CAL852022 CKH852022 CUD852022 DDZ852022 DNV852022 DXR852022 EHN852022 ERJ852022 FBF852022 FLB852022 FUX852022 GET852022 GOP852022 GYL852022 HIH852022 HSD852022 IBZ852022 ILV852022 IVR852022 JFN852022 JPJ852022 JZF852022 KJB852022 KSX852022 LCT852022 LMP852022 LWL852022 MGH852022 MQD852022 MZZ852022 NJV852022 NTR852022 ODN852022 ONJ852022 OXF852022 PHB852022 PQX852022 QAT852022 QKP852022 QUL852022 REH852022 ROD852022 RXZ852022 SHV852022 SRR852022 TBN852022 TLJ852022 TVF852022 UFB852022 UOX852022 UYT852022 VIP852022 VSL852022 WCH852022 WMD852022 WVZ852022 T917558 JN917558 TJ917558 ADF917558 ANB917558 AWX917558 BGT917558 BQP917558 CAL917558 CKH917558 CUD917558 DDZ917558 DNV917558 DXR917558 EHN917558 ERJ917558 FBF917558 FLB917558 FUX917558 GET917558 GOP917558 GYL917558 HIH917558 HSD917558 IBZ917558 ILV917558 IVR917558 JFN917558 JPJ917558 JZF917558 KJB917558 KSX917558 LCT917558 LMP917558 LWL917558 MGH917558 MQD917558 MZZ917558 NJV917558 NTR917558 ODN917558 ONJ917558 OXF917558 PHB917558 PQX917558 QAT917558 QKP917558 QUL917558 REH917558 ROD917558 RXZ917558 SHV917558 SRR917558 TBN917558 TLJ917558 TVF917558 UFB917558 UOX917558 UYT917558 VIP917558 VSL917558 WCH917558 WMD917558 WVZ917558 T983094 JN983094 TJ983094 ADF983094 ANB983094 AWX983094 BGT983094 BQP983094 CAL983094 CKH983094 CUD983094 DDZ983094 DNV983094 DXR983094 EHN983094 ERJ983094 FBF983094 FLB983094 FUX983094 GET983094 GOP983094 GYL983094 HIH983094 HSD983094 IBZ983094 ILV983094 IVR983094 JFN983094 JPJ983094 JZF983094 KJB983094 KSX983094 LCT983094 LMP983094 LWL983094 MGH983094 MQD983094 MZZ983094 NJV983094 NTR983094 ODN983094 ONJ983094 OXF983094 PHB983094 PQX983094 QAT983094 QKP983094 QUL983094 REH983094 ROD983094 RXZ983094 SHV983094 SRR983094 TBN983094 TLJ983094 TVF983094 UFB983094 UOX983094 UYT983094 VIP983094 VSL983094 WCH983094 WMD983094 WVZ983094 W65555:W65558 JQ65555:JQ65558 TM65555:TM65558 ADI65555:ADI65558 ANE65555:ANE65558 AXA65555:AXA65558 BGW65555:BGW65558 BQS65555:BQS65558 CAO65555:CAO65558 CKK65555:CKK65558 CUG65555:CUG65558 DEC65555:DEC65558 DNY65555:DNY65558 DXU65555:DXU65558 EHQ65555:EHQ65558 ERM65555:ERM65558 FBI65555:FBI65558 FLE65555:FLE65558 FVA65555:FVA65558 GEW65555:GEW65558 GOS65555:GOS65558 GYO65555:GYO65558 HIK65555:HIK65558 HSG65555:HSG65558 ICC65555:ICC65558 ILY65555:ILY65558 IVU65555:IVU65558 JFQ65555:JFQ65558 JPM65555:JPM65558 JZI65555:JZI65558 KJE65555:KJE65558 KTA65555:KTA65558 LCW65555:LCW65558 LMS65555:LMS65558 LWO65555:LWO65558 MGK65555:MGK65558 MQG65555:MQG65558 NAC65555:NAC65558 NJY65555:NJY65558 NTU65555:NTU65558 ODQ65555:ODQ65558 ONM65555:ONM65558 OXI65555:OXI65558 PHE65555:PHE65558 PRA65555:PRA65558 QAW65555:QAW65558 QKS65555:QKS65558 QUO65555:QUO65558 REK65555:REK65558 ROG65555:ROG65558 RYC65555:RYC65558 SHY65555:SHY65558 SRU65555:SRU65558 TBQ65555:TBQ65558 TLM65555:TLM65558 TVI65555:TVI65558 UFE65555:UFE65558 UPA65555:UPA65558 UYW65555:UYW65558 VIS65555:VIS65558 VSO65555:VSO65558 WCK65555:WCK65558 WMG65555:WMG65558 WWC65555:WWC65558 W131091:W131094 JQ131091:JQ131094 TM131091:TM131094 ADI131091:ADI131094 ANE131091:ANE131094 AXA131091:AXA131094 BGW131091:BGW131094 BQS131091:BQS131094 CAO131091:CAO131094 CKK131091:CKK131094 CUG131091:CUG131094 DEC131091:DEC131094 DNY131091:DNY131094 DXU131091:DXU131094 EHQ131091:EHQ131094 ERM131091:ERM131094 FBI131091:FBI131094 FLE131091:FLE131094 FVA131091:FVA131094 GEW131091:GEW131094 GOS131091:GOS131094 GYO131091:GYO131094 HIK131091:HIK131094 HSG131091:HSG131094 ICC131091:ICC131094 ILY131091:ILY131094 IVU131091:IVU131094 JFQ131091:JFQ131094 JPM131091:JPM131094 JZI131091:JZI131094 KJE131091:KJE131094 KTA131091:KTA131094 LCW131091:LCW131094 LMS131091:LMS131094 LWO131091:LWO131094 MGK131091:MGK131094 MQG131091:MQG131094 NAC131091:NAC131094 NJY131091:NJY131094 NTU131091:NTU131094 ODQ131091:ODQ131094 ONM131091:ONM131094 OXI131091:OXI131094 PHE131091:PHE131094 PRA131091:PRA131094 QAW131091:QAW131094 QKS131091:QKS131094 QUO131091:QUO131094 REK131091:REK131094 ROG131091:ROG131094 RYC131091:RYC131094 SHY131091:SHY131094 SRU131091:SRU131094 TBQ131091:TBQ131094 TLM131091:TLM131094 TVI131091:TVI131094 UFE131091:UFE131094 UPA131091:UPA131094 UYW131091:UYW131094 VIS131091:VIS131094 VSO131091:VSO131094 WCK131091:WCK131094 WMG131091:WMG131094 WWC131091:WWC131094 W196627:W196630 JQ196627:JQ196630 TM196627:TM196630 ADI196627:ADI196630 ANE196627:ANE196630 AXA196627:AXA196630 BGW196627:BGW196630 BQS196627:BQS196630 CAO196627:CAO196630 CKK196627:CKK196630 CUG196627:CUG196630 DEC196627:DEC196630 DNY196627:DNY196630 DXU196627:DXU196630 EHQ196627:EHQ196630 ERM196627:ERM196630 FBI196627:FBI196630 FLE196627:FLE196630 FVA196627:FVA196630 GEW196627:GEW196630 GOS196627:GOS196630 GYO196627:GYO196630 HIK196627:HIK196630 HSG196627:HSG196630 ICC196627:ICC196630 ILY196627:ILY196630 IVU196627:IVU196630 JFQ196627:JFQ196630 JPM196627:JPM196630 JZI196627:JZI196630 KJE196627:KJE196630 KTA196627:KTA196630 LCW196627:LCW196630 LMS196627:LMS196630 LWO196627:LWO196630 MGK196627:MGK196630 MQG196627:MQG196630 NAC196627:NAC196630 NJY196627:NJY196630 NTU196627:NTU196630 ODQ196627:ODQ196630 ONM196627:ONM196630 OXI196627:OXI196630 PHE196627:PHE196630 PRA196627:PRA196630 QAW196627:QAW196630 QKS196627:QKS196630 QUO196627:QUO196630 REK196627:REK196630 ROG196627:ROG196630 RYC196627:RYC196630 SHY196627:SHY196630 SRU196627:SRU196630 TBQ196627:TBQ196630 TLM196627:TLM196630 TVI196627:TVI196630 UFE196627:UFE196630 UPA196627:UPA196630 UYW196627:UYW196630 VIS196627:VIS196630 VSO196627:VSO196630 WCK196627:WCK196630 WMG196627:WMG196630 WWC196627:WWC196630 W262163:W262166 JQ262163:JQ262166 TM262163:TM262166 ADI262163:ADI262166 ANE262163:ANE262166 AXA262163:AXA262166 BGW262163:BGW262166 BQS262163:BQS262166 CAO262163:CAO262166 CKK262163:CKK262166 CUG262163:CUG262166 DEC262163:DEC262166 DNY262163:DNY262166 DXU262163:DXU262166 EHQ262163:EHQ262166 ERM262163:ERM262166 FBI262163:FBI262166 FLE262163:FLE262166 FVA262163:FVA262166 GEW262163:GEW262166 GOS262163:GOS262166 GYO262163:GYO262166 HIK262163:HIK262166 HSG262163:HSG262166 ICC262163:ICC262166 ILY262163:ILY262166 IVU262163:IVU262166 JFQ262163:JFQ262166 JPM262163:JPM262166 JZI262163:JZI262166 KJE262163:KJE262166 KTA262163:KTA262166 LCW262163:LCW262166 LMS262163:LMS262166 LWO262163:LWO262166 MGK262163:MGK262166 MQG262163:MQG262166 NAC262163:NAC262166 NJY262163:NJY262166 NTU262163:NTU262166 ODQ262163:ODQ262166 ONM262163:ONM262166 OXI262163:OXI262166 PHE262163:PHE262166 PRA262163:PRA262166 QAW262163:QAW262166 QKS262163:QKS262166 QUO262163:QUO262166 REK262163:REK262166 ROG262163:ROG262166 RYC262163:RYC262166 SHY262163:SHY262166 SRU262163:SRU262166 TBQ262163:TBQ262166 TLM262163:TLM262166 TVI262163:TVI262166 UFE262163:UFE262166 UPA262163:UPA262166 UYW262163:UYW262166 VIS262163:VIS262166 VSO262163:VSO262166 WCK262163:WCK262166 WMG262163:WMG262166 WWC262163:WWC262166 W327699:W327702 JQ327699:JQ327702 TM327699:TM327702 ADI327699:ADI327702 ANE327699:ANE327702 AXA327699:AXA327702 BGW327699:BGW327702 BQS327699:BQS327702 CAO327699:CAO327702 CKK327699:CKK327702 CUG327699:CUG327702 DEC327699:DEC327702 DNY327699:DNY327702 DXU327699:DXU327702 EHQ327699:EHQ327702 ERM327699:ERM327702 FBI327699:FBI327702 FLE327699:FLE327702 FVA327699:FVA327702 GEW327699:GEW327702 GOS327699:GOS327702 GYO327699:GYO327702 HIK327699:HIK327702 HSG327699:HSG327702 ICC327699:ICC327702 ILY327699:ILY327702 IVU327699:IVU327702 JFQ327699:JFQ327702 JPM327699:JPM327702 JZI327699:JZI327702 KJE327699:KJE327702 KTA327699:KTA327702 LCW327699:LCW327702 LMS327699:LMS327702 LWO327699:LWO327702 MGK327699:MGK327702 MQG327699:MQG327702 NAC327699:NAC327702 NJY327699:NJY327702 NTU327699:NTU327702 ODQ327699:ODQ327702 ONM327699:ONM327702 OXI327699:OXI327702 PHE327699:PHE327702 PRA327699:PRA327702 QAW327699:QAW327702 QKS327699:QKS327702 QUO327699:QUO327702 REK327699:REK327702 ROG327699:ROG327702 RYC327699:RYC327702 SHY327699:SHY327702 SRU327699:SRU327702 TBQ327699:TBQ327702 TLM327699:TLM327702 TVI327699:TVI327702 UFE327699:UFE327702 UPA327699:UPA327702 UYW327699:UYW327702 VIS327699:VIS327702 VSO327699:VSO327702 WCK327699:WCK327702 WMG327699:WMG327702 WWC327699:WWC327702 W393235:W393238 JQ393235:JQ393238 TM393235:TM393238 ADI393235:ADI393238 ANE393235:ANE393238 AXA393235:AXA393238 BGW393235:BGW393238 BQS393235:BQS393238 CAO393235:CAO393238 CKK393235:CKK393238 CUG393235:CUG393238 DEC393235:DEC393238 DNY393235:DNY393238 DXU393235:DXU393238 EHQ393235:EHQ393238 ERM393235:ERM393238 FBI393235:FBI393238 FLE393235:FLE393238 FVA393235:FVA393238 GEW393235:GEW393238 GOS393235:GOS393238 GYO393235:GYO393238 HIK393235:HIK393238 HSG393235:HSG393238 ICC393235:ICC393238 ILY393235:ILY393238 IVU393235:IVU393238 JFQ393235:JFQ393238 JPM393235:JPM393238 JZI393235:JZI393238 KJE393235:KJE393238 KTA393235:KTA393238 LCW393235:LCW393238 LMS393235:LMS393238 LWO393235:LWO393238 MGK393235:MGK393238 MQG393235:MQG393238 NAC393235:NAC393238 NJY393235:NJY393238 NTU393235:NTU393238 ODQ393235:ODQ393238 ONM393235:ONM393238 OXI393235:OXI393238 PHE393235:PHE393238 PRA393235:PRA393238 QAW393235:QAW393238 QKS393235:QKS393238 QUO393235:QUO393238 REK393235:REK393238 ROG393235:ROG393238 RYC393235:RYC393238 SHY393235:SHY393238 SRU393235:SRU393238 TBQ393235:TBQ393238 TLM393235:TLM393238 TVI393235:TVI393238 UFE393235:UFE393238 UPA393235:UPA393238 UYW393235:UYW393238 VIS393235:VIS393238 VSO393235:VSO393238 WCK393235:WCK393238 WMG393235:WMG393238 WWC393235:WWC393238 W458771:W458774 JQ458771:JQ458774 TM458771:TM458774 ADI458771:ADI458774 ANE458771:ANE458774 AXA458771:AXA458774 BGW458771:BGW458774 BQS458771:BQS458774 CAO458771:CAO458774 CKK458771:CKK458774 CUG458771:CUG458774 DEC458771:DEC458774 DNY458771:DNY458774 DXU458771:DXU458774 EHQ458771:EHQ458774 ERM458771:ERM458774 FBI458771:FBI458774 FLE458771:FLE458774 FVA458771:FVA458774 GEW458771:GEW458774 GOS458771:GOS458774 GYO458771:GYO458774 HIK458771:HIK458774 HSG458771:HSG458774 ICC458771:ICC458774 ILY458771:ILY458774 IVU458771:IVU458774 JFQ458771:JFQ458774 JPM458771:JPM458774 JZI458771:JZI458774 KJE458771:KJE458774 KTA458771:KTA458774 LCW458771:LCW458774 LMS458771:LMS458774 LWO458771:LWO458774 MGK458771:MGK458774 MQG458771:MQG458774 NAC458771:NAC458774 NJY458771:NJY458774 NTU458771:NTU458774 ODQ458771:ODQ458774 ONM458771:ONM458774 OXI458771:OXI458774 PHE458771:PHE458774 PRA458771:PRA458774 QAW458771:QAW458774 QKS458771:QKS458774 QUO458771:QUO458774 REK458771:REK458774 ROG458771:ROG458774 RYC458771:RYC458774 SHY458771:SHY458774 SRU458771:SRU458774 TBQ458771:TBQ458774 TLM458771:TLM458774 TVI458771:TVI458774 UFE458771:UFE458774 UPA458771:UPA458774 UYW458771:UYW458774 VIS458771:VIS458774 VSO458771:VSO458774 WCK458771:WCK458774 WMG458771:WMG458774 WWC458771:WWC458774 W524307:W524310 JQ524307:JQ524310 TM524307:TM524310 ADI524307:ADI524310 ANE524307:ANE524310 AXA524307:AXA524310 BGW524307:BGW524310 BQS524307:BQS524310 CAO524307:CAO524310 CKK524307:CKK524310 CUG524307:CUG524310 DEC524307:DEC524310 DNY524307:DNY524310 DXU524307:DXU524310 EHQ524307:EHQ524310 ERM524307:ERM524310 FBI524307:FBI524310 FLE524307:FLE524310 FVA524307:FVA524310 GEW524307:GEW524310 GOS524307:GOS524310 GYO524307:GYO524310 HIK524307:HIK524310 HSG524307:HSG524310 ICC524307:ICC524310 ILY524307:ILY524310 IVU524307:IVU524310 JFQ524307:JFQ524310 JPM524307:JPM524310 JZI524307:JZI524310 KJE524307:KJE524310 KTA524307:KTA524310 LCW524307:LCW524310 LMS524307:LMS524310 LWO524307:LWO524310 MGK524307:MGK524310 MQG524307:MQG524310 NAC524307:NAC524310 NJY524307:NJY524310 NTU524307:NTU524310 ODQ524307:ODQ524310 ONM524307:ONM524310 OXI524307:OXI524310 PHE524307:PHE524310 PRA524307:PRA524310 QAW524307:QAW524310 QKS524307:QKS524310 QUO524307:QUO524310 REK524307:REK524310 ROG524307:ROG524310 RYC524307:RYC524310 SHY524307:SHY524310 SRU524307:SRU524310 TBQ524307:TBQ524310 TLM524307:TLM524310 TVI524307:TVI524310 UFE524307:UFE524310 UPA524307:UPA524310 UYW524307:UYW524310 VIS524307:VIS524310 VSO524307:VSO524310 WCK524307:WCK524310 WMG524307:WMG524310 WWC524307:WWC524310 W589843:W589846 JQ589843:JQ589846 TM589843:TM589846 ADI589843:ADI589846 ANE589843:ANE589846 AXA589843:AXA589846 BGW589843:BGW589846 BQS589843:BQS589846 CAO589843:CAO589846 CKK589843:CKK589846 CUG589843:CUG589846 DEC589843:DEC589846 DNY589843:DNY589846 DXU589843:DXU589846 EHQ589843:EHQ589846 ERM589843:ERM589846 FBI589843:FBI589846 FLE589843:FLE589846 FVA589843:FVA589846 GEW589843:GEW589846 GOS589843:GOS589846 GYO589843:GYO589846 HIK589843:HIK589846 HSG589843:HSG589846 ICC589843:ICC589846 ILY589843:ILY589846 IVU589843:IVU589846 JFQ589843:JFQ589846 JPM589843:JPM589846 JZI589843:JZI589846 KJE589843:KJE589846 KTA589843:KTA589846 LCW589843:LCW589846 LMS589843:LMS589846 LWO589843:LWO589846 MGK589843:MGK589846 MQG589843:MQG589846 NAC589843:NAC589846 NJY589843:NJY589846 NTU589843:NTU589846 ODQ589843:ODQ589846 ONM589843:ONM589846 OXI589843:OXI589846 PHE589843:PHE589846 PRA589843:PRA589846 QAW589843:QAW589846 QKS589843:QKS589846 QUO589843:QUO589846 REK589843:REK589846 ROG589843:ROG589846 RYC589843:RYC589846 SHY589843:SHY589846 SRU589843:SRU589846 TBQ589843:TBQ589846 TLM589843:TLM589846 TVI589843:TVI589846 UFE589843:UFE589846 UPA589843:UPA589846 UYW589843:UYW589846 VIS589843:VIS589846 VSO589843:VSO589846 WCK589843:WCK589846 WMG589843:WMG589846 WWC589843:WWC589846 W655379:W655382 JQ655379:JQ655382 TM655379:TM655382 ADI655379:ADI655382 ANE655379:ANE655382 AXA655379:AXA655382 BGW655379:BGW655382 BQS655379:BQS655382 CAO655379:CAO655382 CKK655379:CKK655382 CUG655379:CUG655382 DEC655379:DEC655382 DNY655379:DNY655382 DXU655379:DXU655382 EHQ655379:EHQ655382 ERM655379:ERM655382 FBI655379:FBI655382 FLE655379:FLE655382 FVA655379:FVA655382 GEW655379:GEW655382 GOS655379:GOS655382 GYO655379:GYO655382 HIK655379:HIK655382 HSG655379:HSG655382 ICC655379:ICC655382 ILY655379:ILY655382 IVU655379:IVU655382 JFQ655379:JFQ655382 JPM655379:JPM655382 JZI655379:JZI655382 KJE655379:KJE655382 KTA655379:KTA655382 LCW655379:LCW655382 LMS655379:LMS655382 LWO655379:LWO655382 MGK655379:MGK655382 MQG655379:MQG655382 NAC655379:NAC655382 NJY655379:NJY655382 NTU655379:NTU655382 ODQ655379:ODQ655382 ONM655379:ONM655382 OXI655379:OXI655382 PHE655379:PHE655382 PRA655379:PRA655382 QAW655379:QAW655382 QKS655379:QKS655382 QUO655379:QUO655382 REK655379:REK655382 ROG655379:ROG655382 RYC655379:RYC655382 SHY655379:SHY655382 SRU655379:SRU655382 TBQ655379:TBQ655382 TLM655379:TLM655382 TVI655379:TVI655382 UFE655379:UFE655382 UPA655379:UPA655382 UYW655379:UYW655382 VIS655379:VIS655382 VSO655379:VSO655382 WCK655379:WCK655382 WMG655379:WMG655382 WWC655379:WWC655382 W720915:W720918 JQ720915:JQ720918 TM720915:TM720918 ADI720915:ADI720918 ANE720915:ANE720918 AXA720915:AXA720918 BGW720915:BGW720918 BQS720915:BQS720918 CAO720915:CAO720918 CKK720915:CKK720918 CUG720915:CUG720918 DEC720915:DEC720918 DNY720915:DNY720918 DXU720915:DXU720918 EHQ720915:EHQ720918 ERM720915:ERM720918 FBI720915:FBI720918 FLE720915:FLE720918 FVA720915:FVA720918 GEW720915:GEW720918 GOS720915:GOS720918 GYO720915:GYO720918 HIK720915:HIK720918 HSG720915:HSG720918 ICC720915:ICC720918 ILY720915:ILY720918 IVU720915:IVU720918 JFQ720915:JFQ720918 JPM720915:JPM720918 JZI720915:JZI720918 KJE720915:KJE720918 KTA720915:KTA720918 LCW720915:LCW720918 LMS720915:LMS720918 LWO720915:LWO720918 MGK720915:MGK720918 MQG720915:MQG720918 NAC720915:NAC720918 NJY720915:NJY720918 NTU720915:NTU720918 ODQ720915:ODQ720918 ONM720915:ONM720918 OXI720915:OXI720918 PHE720915:PHE720918 PRA720915:PRA720918 QAW720915:QAW720918 QKS720915:QKS720918 QUO720915:QUO720918 REK720915:REK720918 ROG720915:ROG720918 RYC720915:RYC720918 SHY720915:SHY720918 SRU720915:SRU720918 TBQ720915:TBQ720918 TLM720915:TLM720918 TVI720915:TVI720918 UFE720915:UFE720918 UPA720915:UPA720918 UYW720915:UYW720918 VIS720915:VIS720918 VSO720915:VSO720918 WCK720915:WCK720918 WMG720915:WMG720918 WWC720915:WWC720918 W786451:W786454 JQ786451:JQ786454 TM786451:TM786454 ADI786451:ADI786454 ANE786451:ANE786454 AXA786451:AXA786454 BGW786451:BGW786454 BQS786451:BQS786454 CAO786451:CAO786454 CKK786451:CKK786454 CUG786451:CUG786454 DEC786451:DEC786454 DNY786451:DNY786454 DXU786451:DXU786454 EHQ786451:EHQ786454 ERM786451:ERM786454 FBI786451:FBI786454 FLE786451:FLE786454 FVA786451:FVA786454 GEW786451:GEW786454 GOS786451:GOS786454 GYO786451:GYO786454 HIK786451:HIK786454 HSG786451:HSG786454 ICC786451:ICC786454 ILY786451:ILY786454 IVU786451:IVU786454 JFQ786451:JFQ786454 JPM786451:JPM786454 JZI786451:JZI786454 KJE786451:KJE786454 KTA786451:KTA786454 LCW786451:LCW786454 LMS786451:LMS786454 LWO786451:LWO786454 MGK786451:MGK786454 MQG786451:MQG786454 NAC786451:NAC786454 NJY786451:NJY786454 NTU786451:NTU786454 ODQ786451:ODQ786454 ONM786451:ONM786454 OXI786451:OXI786454 PHE786451:PHE786454 PRA786451:PRA786454 QAW786451:QAW786454 QKS786451:QKS786454 QUO786451:QUO786454 REK786451:REK786454 ROG786451:ROG786454 RYC786451:RYC786454 SHY786451:SHY786454 SRU786451:SRU786454 TBQ786451:TBQ786454 TLM786451:TLM786454 TVI786451:TVI786454 UFE786451:UFE786454 UPA786451:UPA786454 UYW786451:UYW786454 VIS786451:VIS786454 VSO786451:VSO786454 WCK786451:WCK786454 WMG786451:WMG786454 WWC786451:WWC786454 W851987:W851990 JQ851987:JQ851990 TM851987:TM851990 ADI851987:ADI851990 ANE851987:ANE851990 AXA851987:AXA851990 BGW851987:BGW851990 BQS851987:BQS851990 CAO851987:CAO851990 CKK851987:CKK851990 CUG851987:CUG851990 DEC851987:DEC851990 DNY851987:DNY851990 DXU851987:DXU851990 EHQ851987:EHQ851990 ERM851987:ERM851990 FBI851987:FBI851990 FLE851987:FLE851990 FVA851987:FVA851990 GEW851987:GEW851990 GOS851987:GOS851990 GYO851987:GYO851990 HIK851987:HIK851990 HSG851987:HSG851990 ICC851987:ICC851990 ILY851987:ILY851990 IVU851987:IVU851990 JFQ851987:JFQ851990 JPM851987:JPM851990 JZI851987:JZI851990 KJE851987:KJE851990 KTA851987:KTA851990 LCW851987:LCW851990 LMS851987:LMS851990 LWO851987:LWO851990 MGK851987:MGK851990 MQG851987:MQG851990 NAC851987:NAC851990 NJY851987:NJY851990 NTU851987:NTU851990 ODQ851987:ODQ851990 ONM851987:ONM851990 OXI851987:OXI851990 PHE851987:PHE851990 PRA851987:PRA851990 QAW851987:QAW851990 QKS851987:QKS851990 QUO851987:QUO851990 REK851987:REK851990 ROG851987:ROG851990 RYC851987:RYC851990 SHY851987:SHY851990 SRU851987:SRU851990 TBQ851987:TBQ851990 TLM851987:TLM851990 TVI851987:TVI851990 UFE851987:UFE851990 UPA851987:UPA851990 UYW851987:UYW851990 VIS851987:VIS851990 VSO851987:VSO851990 WCK851987:WCK851990 WMG851987:WMG851990 WWC851987:WWC851990 W917523:W917526 JQ917523:JQ917526 TM917523:TM917526 ADI917523:ADI917526 ANE917523:ANE917526 AXA917523:AXA917526 BGW917523:BGW917526 BQS917523:BQS917526 CAO917523:CAO917526 CKK917523:CKK917526 CUG917523:CUG917526 DEC917523:DEC917526 DNY917523:DNY917526 DXU917523:DXU917526 EHQ917523:EHQ917526 ERM917523:ERM917526 FBI917523:FBI917526 FLE917523:FLE917526 FVA917523:FVA917526 GEW917523:GEW917526 GOS917523:GOS917526 GYO917523:GYO917526 HIK917523:HIK917526 HSG917523:HSG917526 ICC917523:ICC917526 ILY917523:ILY917526 IVU917523:IVU917526 JFQ917523:JFQ917526 JPM917523:JPM917526 JZI917523:JZI917526 KJE917523:KJE917526 KTA917523:KTA917526 LCW917523:LCW917526 LMS917523:LMS917526 LWO917523:LWO917526 MGK917523:MGK917526 MQG917523:MQG917526 NAC917523:NAC917526 NJY917523:NJY917526 NTU917523:NTU917526 ODQ917523:ODQ917526 ONM917523:ONM917526 OXI917523:OXI917526 PHE917523:PHE917526 PRA917523:PRA917526 QAW917523:QAW917526 QKS917523:QKS917526 QUO917523:QUO917526 REK917523:REK917526 ROG917523:ROG917526 RYC917523:RYC917526 SHY917523:SHY917526 SRU917523:SRU917526 TBQ917523:TBQ917526 TLM917523:TLM917526 TVI917523:TVI917526 UFE917523:UFE917526 UPA917523:UPA917526 UYW917523:UYW917526 VIS917523:VIS917526 VSO917523:VSO917526 WCK917523:WCK917526 WMG917523:WMG917526 WWC917523:WWC917526 W983059:W983062 JQ983059:JQ983062 TM983059:TM983062 ADI983059:ADI983062 ANE983059:ANE983062 AXA983059:AXA983062 BGW983059:BGW983062 BQS983059:BQS983062 CAO983059:CAO983062 CKK983059:CKK983062 CUG983059:CUG983062 DEC983059:DEC983062 DNY983059:DNY983062 DXU983059:DXU983062 EHQ983059:EHQ983062 ERM983059:ERM983062 FBI983059:FBI983062 FLE983059:FLE983062 FVA983059:FVA983062 GEW983059:GEW983062 GOS983059:GOS983062 GYO983059:GYO983062 HIK983059:HIK983062 HSG983059:HSG983062 ICC983059:ICC983062 ILY983059:ILY983062 IVU983059:IVU983062 JFQ983059:JFQ983062 JPM983059:JPM983062 JZI983059:JZI983062 KJE983059:KJE983062 KTA983059:KTA983062 LCW983059:LCW983062 LMS983059:LMS983062 LWO983059:LWO983062 MGK983059:MGK983062 MQG983059:MQG983062 NAC983059:NAC983062 NJY983059:NJY983062 NTU983059:NTU983062 ODQ983059:ODQ983062 ONM983059:ONM983062 OXI983059:OXI983062 PHE983059:PHE983062 PRA983059:PRA983062 QAW983059:QAW983062 QKS983059:QKS983062 QUO983059:QUO983062 REK983059:REK983062 ROG983059:ROG983062 RYC983059:RYC983062 SHY983059:SHY983062 SRU983059:SRU983062 TBQ983059:TBQ983062 TLM983059:TLM983062 TVI983059:TVI983062 UFE983059:UFE983062 UPA983059:UPA983062 UYW983059:UYW983062 VIS983059:VIS983062 VSO983059:VSO983062 WCK983059:WCK983062 WMG983059:WMG983062 WWC983059:WWC983062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X65556:AL65556 JR65556:KF65556 TN65556:UB65556 ADJ65556:ADX65556 ANF65556:ANT65556 AXB65556:AXP65556 BGX65556:BHL65556 BQT65556:BRH65556 CAP65556:CBD65556 CKL65556:CKZ65556 CUH65556:CUV65556 DED65556:DER65556 DNZ65556:DON65556 DXV65556:DYJ65556 EHR65556:EIF65556 ERN65556:ESB65556 FBJ65556:FBX65556 FLF65556:FLT65556 FVB65556:FVP65556 GEX65556:GFL65556 GOT65556:GPH65556 GYP65556:GZD65556 HIL65556:HIZ65556 HSH65556:HSV65556 ICD65556:ICR65556 ILZ65556:IMN65556 IVV65556:IWJ65556 JFR65556:JGF65556 JPN65556:JQB65556 JZJ65556:JZX65556 KJF65556:KJT65556 KTB65556:KTP65556 LCX65556:LDL65556 LMT65556:LNH65556 LWP65556:LXD65556 MGL65556:MGZ65556 MQH65556:MQV65556 NAD65556:NAR65556 NJZ65556:NKN65556 NTV65556:NUJ65556 ODR65556:OEF65556 ONN65556:OOB65556 OXJ65556:OXX65556 PHF65556:PHT65556 PRB65556:PRP65556 QAX65556:QBL65556 QKT65556:QLH65556 QUP65556:QVD65556 REL65556:REZ65556 ROH65556:ROV65556 RYD65556:RYR65556 SHZ65556:SIN65556 SRV65556:SSJ65556 TBR65556:TCF65556 TLN65556:TMB65556 TVJ65556:TVX65556 UFF65556:UFT65556 UPB65556:UPP65556 UYX65556:UZL65556 VIT65556:VJH65556 VSP65556:VTD65556 WCL65556:WCZ65556 WMH65556:WMV65556 WWD65556:WWR65556 X131092:AL131092 JR131092:KF131092 TN131092:UB131092 ADJ131092:ADX131092 ANF131092:ANT131092 AXB131092:AXP131092 BGX131092:BHL131092 BQT131092:BRH131092 CAP131092:CBD131092 CKL131092:CKZ131092 CUH131092:CUV131092 DED131092:DER131092 DNZ131092:DON131092 DXV131092:DYJ131092 EHR131092:EIF131092 ERN131092:ESB131092 FBJ131092:FBX131092 FLF131092:FLT131092 FVB131092:FVP131092 GEX131092:GFL131092 GOT131092:GPH131092 GYP131092:GZD131092 HIL131092:HIZ131092 HSH131092:HSV131092 ICD131092:ICR131092 ILZ131092:IMN131092 IVV131092:IWJ131092 JFR131092:JGF131092 JPN131092:JQB131092 JZJ131092:JZX131092 KJF131092:KJT131092 KTB131092:KTP131092 LCX131092:LDL131092 LMT131092:LNH131092 LWP131092:LXD131092 MGL131092:MGZ131092 MQH131092:MQV131092 NAD131092:NAR131092 NJZ131092:NKN131092 NTV131092:NUJ131092 ODR131092:OEF131092 ONN131092:OOB131092 OXJ131092:OXX131092 PHF131092:PHT131092 PRB131092:PRP131092 QAX131092:QBL131092 QKT131092:QLH131092 QUP131092:QVD131092 REL131092:REZ131092 ROH131092:ROV131092 RYD131092:RYR131092 SHZ131092:SIN131092 SRV131092:SSJ131092 TBR131092:TCF131092 TLN131092:TMB131092 TVJ131092:TVX131092 UFF131092:UFT131092 UPB131092:UPP131092 UYX131092:UZL131092 VIT131092:VJH131092 VSP131092:VTD131092 WCL131092:WCZ131092 WMH131092:WMV131092 WWD131092:WWR131092 X196628:AL196628 JR196628:KF196628 TN196628:UB196628 ADJ196628:ADX196628 ANF196628:ANT196628 AXB196628:AXP196628 BGX196628:BHL196628 BQT196628:BRH196628 CAP196628:CBD196628 CKL196628:CKZ196628 CUH196628:CUV196628 DED196628:DER196628 DNZ196628:DON196628 DXV196628:DYJ196628 EHR196628:EIF196628 ERN196628:ESB196628 FBJ196628:FBX196628 FLF196628:FLT196628 FVB196628:FVP196628 GEX196628:GFL196628 GOT196628:GPH196628 GYP196628:GZD196628 HIL196628:HIZ196628 HSH196628:HSV196628 ICD196628:ICR196628 ILZ196628:IMN196628 IVV196628:IWJ196628 JFR196628:JGF196628 JPN196628:JQB196628 JZJ196628:JZX196628 KJF196628:KJT196628 KTB196628:KTP196628 LCX196628:LDL196628 LMT196628:LNH196628 LWP196628:LXD196628 MGL196628:MGZ196628 MQH196628:MQV196628 NAD196628:NAR196628 NJZ196628:NKN196628 NTV196628:NUJ196628 ODR196628:OEF196628 ONN196628:OOB196628 OXJ196628:OXX196628 PHF196628:PHT196628 PRB196628:PRP196628 QAX196628:QBL196628 QKT196628:QLH196628 QUP196628:QVD196628 REL196628:REZ196628 ROH196628:ROV196628 RYD196628:RYR196628 SHZ196628:SIN196628 SRV196628:SSJ196628 TBR196628:TCF196628 TLN196628:TMB196628 TVJ196628:TVX196628 UFF196628:UFT196628 UPB196628:UPP196628 UYX196628:UZL196628 VIT196628:VJH196628 VSP196628:VTD196628 WCL196628:WCZ196628 WMH196628:WMV196628 WWD196628:WWR196628 X262164:AL262164 JR262164:KF262164 TN262164:UB262164 ADJ262164:ADX262164 ANF262164:ANT262164 AXB262164:AXP262164 BGX262164:BHL262164 BQT262164:BRH262164 CAP262164:CBD262164 CKL262164:CKZ262164 CUH262164:CUV262164 DED262164:DER262164 DNZ262164:DON262164 DXV262164:DYJ262164 EHR262164:EIF262164 ERN262164:ESB262164 FBJ262164:FBX262164 FLF262164:FLT262164 FVB262164:FVP262164 GEX262164:GFL262164 GOT262164:GPH262164 GYP262164:GZD262164 HIL262164:HIZ262164 HSH262164:HSV262164 ICD262164:ICR262164 ILZ262164:IMN262164 IVV262164:IWJ262164 JFR262164:JGF262164 JPN262164:JQB262164 JZJ262164:JZX262164 KJF262164:KJT262164 KTB262164:KTP262164 LCX262164:LDL262164 LMT262164:LNH262164 LWP262164:LXD262164 MGL262164:MGZ262164 MQH262164:MQV262164 NAD262164:NAR262164 NJZ262164:NKN262164 NTV262164:NUJ262164 ODR262164:OEF262164 ONN262164:OOB262164 OXJ262164:OXX262164 PHF262164:PHT262164 PRB262164:PRP262164 QAX262164:QBL262164 QKT262164:QLH262164 QUP262164:QVD262164 REL262164:REZ262164 ROH262164:ROV262164 RYD262164:RYR262164 SHZ262164:SIN262164 SRV262164:SSJ262164 TBR262164:TCF262164 TLN262164:TMB262164 TVJ262164:TVX262164 UFF262164:UFT262164 UPB262164:UPP262164 UYX262164:UZL262164 VIT262164:VJH262164 VSP262164:VTD262164 WCL262164:WCZ262164 WMH262164:WMV262164 WWD262164:WWR262164 X327700:AL327700 JR327700:KF327700 TN327700:UB327700 ADJ327700:ADX327700 ANF327700:ANT327700 AXB327700:AXP327700 BGX327700:BHL327700 BQT327700:BRH327700 CAP327700:CBD327700 CKL327700:CKZ327700 CUH327700:CUV327700 DED327700:DER327700 DNZ327700:DON327700 DXV327700:DYJ327700 EHR327700:EIF327700 ERN327700:ESB327700 FBJ327700:FBX327700 FLF327700:FLT327700 FVB327700:FVP327700 GEX327700:GFL327700 GOT327700:GPH327700 GYP327700:GZD327700 HIL327700:HIZ327700 HSH327700:HSV327700 ICD327700:ICR327700 ILZ327700:IMN327700 IVV327700:IWJ327700 JFR327700:JGF327700 JPN327700:JQB327700 JZJ327700:JZX327700 KJF327700:KJT327700 KTB327700:KTP327700 LCX327700:LDL327700 LMT327700:LNH327700 LWP327700:LXD327700 MGL327700:MGZ327700 MQH327700:MQV327700 NAD327700:NAR327700 NJZ327700:NKN327700 NTV327700:NUJ327700 ODR327700:OEF327700 ONN327700:OOB327700 OXJ327700:OXX327700 PHF327700:PHT327700 PRB327700:PRP327700 QAX327700:QBL327700 QKT327700:QLH327700 QUP327700:QVD327700 REL327700:REZ327700 ROH327700:ROV327700 RYD327700:RYR327700 SHZ327700:SIN327700 SRV327700:SSJ327700 TBR327700:TCF327700 TLN327700:TMB327700 TVJ327700:TVX327700 UFF327700:UFT327700 UPB327700:UPP327700 UYX327700:UZL327700 VIT327700:VJH327700 VSP327700:VTD327700 WCL327700:WCZ327700 WMH327700:WMV327700 WWD327700:WWR327700 X393236:AL393236 JR393236:KF393236 TN393236:UB393236 ADJ393236:ADX393236 ANF393236:ANT393236 AXB393236:AXP393236 BGX393236:BHL393236 BQT393236:BRH393236 CAP393236:CBD393236 CKL393236:CKZ393236 CUH393236:CUV393236 DED393236:DER393236 DNZ393236:DON393236 DXV393236:DYJ393236 EHR393236:EIF393236 ERN393236:ESB393236 FBJ393236:FBX393236 FLF393236:FLT393236 FVB393236:FVP393236 GEX393236:GFL393236 GOT393236:GPH393236 GYP393236:GZD393236 HIL393236:HIZ393236 HSH393236:HSV393236 ICD393236:ICR393236 ILZ393236:IMN393236 IVV393236:IWJ393236 JFR393236:JGF393236 JPN393236:JQB393236 JZJ393236:JZX393236 KJF393236:KJT393236 KTB393236:KTP393236 LCX393236:LDL393236 LMT393236:LNH393236 LWP393236:LXD393236 MGL393236:MGZ393236 MQH393236:MQV393236 NAD393236:NAR393236 NJZ393236:NKN393236 NTV393236:NUJ393236 ODR393236:OEF393236 ONN393236:OOB393236 OXJ393236:OXX393236 PHF393236:PHT393236 PRB393236:PRP393236 QAX393236:QBL393236 QKT393236:QLH393236 QUP393236:QVD393236 REL393236:REZ393236 ROH393236:ROV393236 RYD393236:RYR393236 SHZ393236:SIN393236 SRV393236:SSJ393236 TBR393236:TCF393236 TLN393236:TMB393236 TVJ393236:TVX393236 UFF393236:UFT393236 UPB393236:UPP393236 UYX393236:UZL393236 VIT393236:VJH393236 VSP393236:VTD393236 WCL393236:WCZ393236 WMH393236:WMV393236 WWD393236:WWR393236 X458772:AL458772 JR458772:KF458772 TN458772:UB458772 ADJ458772:ADX458772 ANF458772:ANT458772 AXB458772:AXP458772 BGX458772:BHL458772 BQT458772:BRH458772 CAP458772:CBD458772 CKL458772:CKZ458772 CUH458772:CUV458772 DED458772:DER458772 DNZ458772:DON458772 DXV458772:DYJ458772 EHR458772:EIF458772 ERN458772:ESB458772 FBJ458772:FBX458772 FLF458772:FLT458772 FVB458772:FVP458772 GEX458772:GFL458772 GOT458772:GPH458772 GYP458772:GZD458772 HIL458772:HIZ458772 HSH458772:HSV458772 ICD458772:ICR458772 ILZ458772:IMN458772 IVV458772:IWJ458772 JFR458772:JGF458772 JPN458772:JQB458772 JZJ458772:JZX458772 KJF458772:KJT458772 KTB458772:KTP458772 LCX458772:LDL458772 LMT458772:LNH458772 LWP458772:LXD458772 MGL458772:MGZ458772 MQH458772:MQV458772 NAD458772:NAR458772 NJZ458772:NKN458772 NTV458772:NUJ458772 ODR458772:OEF458772 ONN458772:OOB458772 OXJ458772:OXX458772 PHF458772:PHT458772 PRB458772:PRP458772 QAX458772:QBL458772 QKT458772:QLH458772 QUP458772:QVD458772 REL458772:REZ458772 ROH458772:ROV458772 RYD458772:RYR458772 SHZ458772:SIN458772 SRV458772:SSJ458772 TBR458772:TCF458772 TLN458772:TMB458772 TVJ458772:TVX458772 UFF458772:UFT458772 UPB458772:UPP458772 UYX458772:UZL458772 VIT458772:VJH458772 VSP458772:VTD458772 WCL458772:WCZ458772 WMH458772:WMV458772 WWD458772:WWR458772 X524308:AL524308 JR524308:KF524308 TN524308:UB524308 ADJ524308:ADX524308 ANF524308:ANT524308 AXB524308:AXP524308 BGX524308:BHL524308 BQT524308:BRH524308 CAP524308:CBD524308 CKL524308:CKZ524308 CUH524308:CUV524308 DED524308:DER524308 DNZ524308:DON524308 DXV524308:DYJ524308 EHR524308:EIF524308 ERN524308:ESB524308 FBJ524308:FBX524308 FLF524308:FLT524308 FVB524308:FVP524308 GEX524308:GFL524308 GOT524308:GPH524308 GYP524308:GZD524308 HIL524308:HIZ524308 HSH524308:HSV524308 ICD524308:ICR524308 ILZ524308:IMN524308 IVV524308:IWJ524308 JFR524308:JGF524308 JPN524308:JQB524308 JZJ524308:JZX524308 KJF524308:KJT524308 KTB524308:KTP524308 LCX524308:LDL524308 LMT524308:LNH524308 LWP524308:LXD524308 MGL524308:MGZ524308 MQH524308:MQV524308 NAD524308:NAR524308 NJZ524308:NKN524308 NTV524308:NUJ524308 ODR524308:OEF524308 ONN524308:OOB524308 OXJ524308:OXX524308 PHF524308:PHT524308 PRB524308:PRP524308 QAX524308:QBL524308 QKT524308:QLH524308 QUP524308:QVD524308 REL524308:REZ524308 ROH524308:ROV524308 RYD524308:RYR524308 SHZ524308:SIN524308 SRV524308:SSJ524308 TBR524308:TCF524308 TLN524308:TMB524308 TVJ524308:TVX524308 UFF524308:UFT524308 UPB524308:UPP524308 UYX524308:UZL524308 VIT524308:VJH524308 VSP524308:VTD524308 WCL524308:WCZ524308 WMH524308:WMV524308 WWD524308:WWR524308 X589844:AL589844 JR589844:KF589844 TN589844:UB589844 ADJ589844:ADX589844 ANF589844:ANT589844 AXB589844:AXP589844 BGX589844:BHL589844 BQT589844:BRH589844 CAP589844:CBD589844 CKL589844:CKZ589844 CUH589844:CUV589844 DED589844:DER589844 DNZ589844:DON589844 DXV589844:DYJ589844 EHR589844:EIF589844 ERN589844:ESB589844 FBJ589844:FBX589844 FLF589844:FLT589844 FVB589844:FVP589844 GEX589844:GFL589844 GOT589844:GPH589844 GYP589844:GZD589844 HIL589844:HIZ589844 HSH589844:HSV589844 ICD589844:ICR589844 ILZ589844:IMN589844 IVV589844:IWJ589844 JFR589844:JGF589844 JPN589844:JQB589844 JZJ589844:JZX589844 KJF589844:KJT589844 KTB589844:KTP589844 LCX589844:LDL589844 LMT589844:LNH589844 LWP589844:LXD589844 MGL589844:MGZ589844 MQH589844:MQV589844 NAD589844:NAR589844 NJZ589844:NKN589844 NTV589844:NUJ589844 ODR589844:OEF589844 ONN589844:OOB589844 OXJ589844:OXX589844 PHF589844:PHT589844 PRB589844:PRP589844 QAX589844:QBL589844 QKT589844:QLH589844 QUP589844:QVD589844 REL589844:REZ589844 ROH589844:ROV589844 RYD589844:RYR589844 SHZ589844:SIN589844 SRV589844:SSJ589844 TBR589844:TCF589844 TLN589844:TMB589844 TVJ589844:TVX589844 UFF589844:UFT589844 UPB589844:UPP589844 UYX589844:UZL589844 VIT589844:VJH589844 VSP589844:VTD589844 WCL589844:WCZ589844 WMH589844:WMV589844 WWD589844:WWR589844 X655380:AL655380 JR655380:KF655380 TN655380:UB655380 ADJ655380:ADX655380 ANF655380:ANT655380 AXB655380:AXP655380 BGX655380:BHL655380 BQT655380:BRH655380 CAP655380:CBD655380 CKL655380:CKZ655380 CUH655380:CUV655380 DED655380:DER655380 DNZ655380:DON655380 DXV655380:DYJ655380 EHR655380:EIF655380 ERN655380:ESB655380 FBJ655380:FBX655380 FLF655380:FLT655380 FVB655380:FVP655380 GEX655380:GFL655380 GOT655380:GPH655380 GYP655380:GZD655380 HIL655380:HIZ655380 HSH655380:HSV655380 ICD655380:ICR655380 ILZ655380:IMN655380 IVV655380:IWJ655380 JFR655380:JGF655380 JPN655380:JQB655380 JZJ655380:JZX655380 KJF655380:KJT655380 KTB655380:KTP655380 LCX655380:LDL655380 LMT655380:LNH655380 LWP655380:LXD655380 MGL655380:MGZ655380 MQH655380:MQV655380 NAD655380:NAR655380 NJZ655380:NKN655380 NTV655380:NUJ655380 ODR655380:OEF655380 ONN655380:OOB655380 OXJ655380:OXX655380 PHF655380:PHT655380 PRB655380:PRP655380 QAX655380:QBL655380 QKT655380:QLH655380 QUP655380:QVD655380 REL655380:REZ655380 ROH655380:ROV655380 RYD655380:RYR655380 SHZ655380:SIN655380 SRV655380:SSJ655380 TBR655380:TCF655380 TLN655380:TMB655380 TVJ655380:TVX655380 UFF655380:UFT655380 UPB655380:UPP655380 UYX655380:UZL655380 VIT655380:VJH655380 VSP655380:VTD655380 WCL655380:WCZ655380 WMH655380:WMV655380 WWD655380:WWR655380 X720916:AL720916 JR720916:KF720916 TN720916:UB720916 ADJ720916:ADX720916 ANF720916:ANT720916 AXB720916:AXP720916 BGX720916:BHL720916 BQT720916:BRH720916 CAP720916:CBD720916 CKL720916:CKZ720916 CUH720916:CUV720916 DED720916:DER720916 DNZ720916:DON720916 DXV720916:DYJ720916 EHR720916:EIF720916 ERN720916:ESB720916 FBJ720916:FBX720916 FLF720916:FLT720916 FVB720916:FVP720916 GEX720916:GFL720916 GOT720916:GPH720916 GYP720916:GZD720916 HIL720916:HIZ720916 HSH720916:HSV720916 ICD720916:ICR720916 ILZ720916:IMN720916 IVV720916:IWJ720916 JFR720916:JGF720916 JPN720916:JQB720916 JZJ720916:JZX720916 KJF720916:KJT720916 KTB720916:KTP720916 LCX720916:LDL720916 LMT720916:LNH720916 LWP720916:LXD720916 MGL720916:MGZ720916 MQH720916:MQV720916 NAD720916:NAR720916 NJZ720916:NKN720916 NTV720916:NUJ720916 ODR720916:OEF720916 ONN720916:OOB720916 OXJ720916:OXX720916 PHF720916:PHT720916 PRB720916:PRP720916 QAX720916:QBL720916 QKT720916:QLH720916 QUP720916:QVD720916 REL720916:REZ720916 ROH720916:ROV720916 RYD720916:RYR720916 SHZ720916:SIN720916 SRV720916:SSJ720916 TBR720916:TCF720916 TLN720916:TMB720916 TVJ720916:TVX720916 UFF720916:UFT720916 UPB720916:UPP720916 UYX720916:UZL720916 VIT720916:VJH720916 VSP720916:VTD720916 WCL720916:WCZ720916 WMH720916:WMV720916 WWD720916:WWR720916 X786452:AL786452 JR786452:KF786452 TN786452:UB786452 ADJ786452:ADX786452 ANF786452:ANT786452 AXB786452:AXP786452 BGX786452:BHL786452 BQT786452:BRH786452 CAP786452:CBD786452 CKL786452:CKZ786452 CUH786452:CUV786452 DED786452:DER786452 DNZ786452:DON786452 DXV786452:DYJ786452 EHR786452:EIF786452 ERN786452:ESB786452 FBJ786452:FBX786452 FLF786452:FLT786452 FVB786452:FVP786452 GEX786452:GFL786452 GOT786452:GPH786452 GYP786452:GZD786452 HIL786452:HIZ786452 HSH786452:HSV786452 ICD786452:ICR786452 ILZ786452:IMN786452 IVV786452:IWJ786452 JFR786452:JGF786452 JPN786452:JQB786452 JZJ786452:JZX786452 KJF786452:KJT786452 KTB786452:KTP786452 LCX786452:LDL786452 LMT786452:LNH786452 LWP786452:LXD786452 MGL786452:MGZ786452 MQH786452:MQV786452 NAD786452:NAR786452 NJZ786452:NKN786452 NTV786452:NUJ786452 ODR786452:OEF786452 ONN786452:OOB786452 OXJ786452:OXX786452 PHF786452:PHT786452 PRB786452:PRP786452 QAX786452:QBL786452 QKT786452:QLH786452 QUP786452:QVD786452 REL786452:REZ786452 ROH786452:ROV786452 RYD786452:RYR786452 SHZ786452:SIN786452 SRV786452:SSJ786452 TBR786452:TCF786452 TLN786452:TMB786452 TVJ786452:TVX786452 UFF786452:UFT786452 UPB786452:UPP786452 UYX786452:UZL786452 VIT786452:VJH786452 VSP786452:VTD786452 WCL786452:WCZ786452 WMH786452:WMV786452 WWD786452:WWR786452 X851988:AL851988 JR851988:KF851988 TN851988:UB851988 ADJ851988:ADX851988 ANF851988:ANT851988 AXB851988:AXP851988 BGX851988:BHL851988 BQT851988:BRH851988 CAP851988:CBD851988 CKL851988:CKZ851988 CUH851988:CUV851988 DED851988:DER851988 DNZ851988:DON851988 DXV851988:DYJ851988 EHR851988:EIF851988 ERN851988:ESB851988 FBJ851988:FBX851988 FLF851988:FLT851988 FVB851988:FVP851988 GEX851988:GFL851988 GOT851988:GPH851988 GYP851988:GZD851988 HIL851988:HIZ851988 HSH851988:HSV851988 ICD851988:ICR851988 ILZ851988:IMN851988 IVV851988:IWJ851988 JFR851988:JGF851988 JPN851988:JQB851988 JZJ851988:JZX851988 KJF851988:KJT851988 KTB851988:KTP851988 LCX851988:LDL851988 LMT851988:LNH851988 LWP851988:LXD851988 MGL851988:MGZ851988 MQH851988:MQV851988 NAD851988:NAR851988 NJZ851988:NKN851988 NTV851988:NUJ851988 ODR851988:OEF851988 ONN851988:OOB851988 OXJ851988:OXX851988 PHF851988:PHT851988 PRB851988:PRP851988 QAX851988:QBL851988 QKT851988:QLH851988 QUP851988:QVD851988 REL851988:REZ851988 ROH851988:ROV851988 RYD851988:RYR851988 SHZ851988:SIN851988 SRV851988:SSJ851988 TBR851988:TCF851988 TLN851988:TMB851988 TVJ851988:TVX851988 UFF851988:UFT851988 UPB851988:UPP851988 UYX851988:UZL851988 VIT851988:VJH851988 VSP851988:VTD851988 WCL851988:WCZ851988 WMH851988:WMV851988 WWD851988:WWR851988 X917524:AL917524 JR917524:KF917524 TN917524:UB917524 ADJ917524:ADX917524 ANF917524:ANT917524 AXB917524:AXP917524 BGX917524:BHL917524 BQT917524:BRH917524 CAP917524:CBD917524 CKL917524:CKZ917524 CUH917524:CUV917524 DED917524:DER917524 DNZ917524:DON917524 DXV917524:DYJ917524 EHR917524:EIF917524 ERN917524:ESB917524 FBJ917524:FBX917524 FLF917524:FLT917524 FVB917524:FVP917524 GEX917524:GFL917524 GOT917524:GPH917524 GYP917524:GZD917524 HIL917524:HIZ917524 HSH917524:HSV917524 ICD917524:ICR917524 ILZ917524:IMN917524 IVV917524:IWJ917524 JFR917524:JGF917524 JPN917524:JQB917524 JZJ917524:JZX917524 KJF917524:KJT917524 KTB917524:KTP917524 LCX917524:LDL917524 LMT917524:LNH917524 LWP917524:LXD917524 MGL917524:MGZ917524 MQH917524:MQV917524 NAD917524:NAR917524 NJZ917524:NKN917524 NTV917524:NUJ917524 ODR917524:OEF917524 ONN917524:OOB917524 OXJ917524:OXX917524 PHF917524:PHT917524 PRB917524:PRP917524 QAX917524:QBL917524 QKT917524:QLH917524 QUP917524:QVD917524 REL917524:REZ917524 ROH917524:ROV917524 RYD917524:RYR917524 SHZ917524:SIN917524 SRV917524:SSJ917524 TBR917524:TCF917524 TLN917524:TMB917524 TVJ917524:TVX917524 UFF917524:UFT917524 UPB917524:UPP917524 UYX917524:UZL917524 VIT917524:VJH917524 VSP917524:VTD917524 WCL917524:WCZ917524 WMH917524:WMV917524 WWD917524:WWR917524 X983060:AL983060 JR983060:KF983060 TN983060:UB983060 ADJ983060:ADX983060 ANF983060:ANT983060 AXB983060:AXP983060 BGX983060:BHL983060 BQT983060:BRH983060 CAP983060:CBD983060 CKL983060:CKZ983060 CUH983060:CUV983060 DED983060:DER983060 DNZ983060:DON983060 DXV983060:DYJ983060 EHR983060:EIF983060 ERN983060:ESB983060 FBJ983060:FBX983060 FLF983060:FLT983060 FVB983060:FVP983060 GEX983060:GFL983060 GOT983060:GPH983060 GYP983060:GZD983060 HIL983060:HIZ983060 HSH983060:HSV983060 ICD983060:ICR983060 ILZ983060:IMN983060 IVV983060:IWJ983060 JFR983060:JGF983060 JPN983060:JQB983060 JZJ983060:JZX983060 KJF983060:KJT983060 KTB983060:KTP983060 LCX983060:LDL983060 LMT983060:LNH983060 LWP983060:LXD983060 MGL983060:MGZ983060 MQH983060:MQV983060 NAD983060:NAR983060 NJZ983060:NKN983060 NTV983060:NUJ983060 ODR983060:OEF983060 ONN983060:OOB983060 OXJ983060:OXX983060 PHF983060:PHT983060 PRB983060:PRP983060 QAX983060:QBL983060 QKT983060:QLH983060 QUP983060:QVD983060 REL983060:REZ983060 ROH983060:ROV983060 RYD983060:RYR983060 SHZ983060:SIN983060 SRV983060:SSJ983060 TBR983060:TCF983060 TLN983060:TMB983060 TVJ983060:TVX983060 UFF983060:UFT983060 UPB983060:UPP983060 UYX983060:UZL983060 VIT983060:VJH983060 VSP983060:VTD983060 WCL983060:WCZ983060 WMH983060:WMV983060 WWD983060:WWR983060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X65558:AL65558 JR65558:KF65558 TN65558:UB65558 ADJ65558:ADX65558 ANF65558:ANT65558 AXB65558:AXP65558 BGX65558:BHL65558 BQT65558:BRH65558 CAP65558:CBD65558 CKL65558:CKZ65558 CUH65558:CUV65558 DED65558:DER65558 DNZ65558:DON65558 DXV65558:DYJ65558 EHR65558:EIF65558 ERN65558:ESB65558 FBJ65558:FBX65558 FLF65558:FLT65558 FVB65558:FVP65558 GEX65558:GFL65558 GOT65558:GPH65558 GYP65558:GZD65558 HIL65558:HIZ65558 HSH65558:HSV65558 ICD65558:ICR65558 ILZ65558:IMN65558 IVV65558:IWJ65558 JFR65558:JGF65558 JPN65558:JQB65558 JZJ65558:JZX65558 KJF65558:KJT65558 KTB65558:KTP65558 LCX65558:LDL65558 LMT65558:LNH65558 LWP65558:LXD65558 MGL65558:MGZ65558 MQH65558:MQV65558 NAD65558:NAR65558 NJZ65558:NKN65558 NTV65558:NUJ65558 ODR65558:OEF65558 ONN65558:OOB65558 OXJ65558:OXX65558 PHF65558:PHT65558 PRB65558:PRP65558 QAX65558:QBL65558 QKT65558:QLH65558 QUP65558:QVD65558 REL65558:REZ65558 ROH65558:ROV65558 RYD65558:RYR65558 SHZ65558:SIN65558 SRV65558:SSJ65558 TBR65558:TCF65558 TLN65558:TMB65558 TVJ65558:TVX65558 UFF65558:UFT65558 UPB65558:UPP65558 UYX65558:UZL65558 VIT65558:VJH65558 VSP65558:VTD65558 WCL65558:WCZ65558 WMH65558:WMV65558 WWD65558:WWR65558 X131094:AL131094 JR131094:KF131094 TN131094:UB131094 ADJ131094:ADX131094 ANF131094:ANT131094 AXB131094:AXP131094 BGX131094:BHL131094 BQT131094:BRH131094 CAP131094:CBD131094 CKL131094:CKZ131094 CUH131094:CUV131094 DED131094:DER131094 DNZ131094:DON131094 DXV131094:DYJ131094 EHR131094:EIF131094 ERN131094:ESB131094 FBJ131094:FBX131094 FLF131094:FLT131094 FVB131094:FVP131094 GEX131094:GFL131094 GOT131094:GPH131094 GYP131094:GZD131094 HIL131094:HIZ131094 HSH131094:HSV131094 ICD131094:ICR131094 ILZ131094:IMN131094 IVV131094:IWJ131094 JFR131094:JGF131094 JPN131094:JQB131094 JZJ131094:JZX131094 KJF131094:KJT131094 KTB131094:KTP131094 LCX131094:LDL131094 LMT131094:LNH131094 LWP131094:LXD131094 MGL131094:MGZ131094 MQH131094:MQV131094 NAD131094:NAR131094 NJZ131094:NKN131094 NTV131094:NUJ131094 ODR131094:OEF131094 ONN131094:OOB131094 OXJ131094:OXX131094 PHF131094:PHT131094 PRB131094:PRP131094 QAX131094:QBL131094 QKT131094:QLH131094 QUP131094:QVD131094 REL131094:REZ131094 ROH131094:ROV131094 RYD131094:RYR131094 SHZ131094:SIN131094 SRV131094:SSJ131094 TBR131094:TCF131094 TLN131094:TMB131094 TVJ131094:TVX131094 UFF131094:UFT131094 UPB131094:UPP131094 UYX131094:UZL131094 VIT131094:VJH131094 VSP131094:VTD131094 WCL131094:WCZ131094 WMH131094:WMV131094 WWD131094:WWR131094 X196630:AL196630 JR196630:KF196630 TN196630:UB196630 ADJ196630:ADX196630 ANF196630:ANT196630 AXB196630:AXP196630 BGX196630:BHL196630 BQT196630:BRH196630 CAP196630:CBD196630 CKL196630:CKZ196630 CUH196630:CUV196630 DED196630:DER196630 DNZ196630:DON196630 DXV196630:DYJ196630 EHR196630:EIF196630 ERN196630:ESB196630 FBJ196630:FBX196630 FLF196630:FLT196630 FVB196630:FVP196630 GEX196630:GFL196630 GOT196630:GPH196630 GYP196630:GZD196630 HIL196630:HIZ196630 HSH196630:HSV196630 ICD196630:ICR196630 ILZ196630:IMN196630 IVV196630:IWJ196630 JFR196630:JGF196630 JPN196630:JQB196630 JZJ196630:JZX196630 KJF196630:KJT196630 KTB196630:KTP196630 LCX196630:LDL196630 LMT196630:LNH196630 LWP196630:LXD196630 MGL196630:MGZ196630 MQH196630:MQV196630 NAD196630:NAR196630 NJZ196630:NKN196630 NTV196630:NUJ196630 ODR196630:OEF196630 ONN196630:OOB196630 OXJ196630:OXX196630 PHF196630:PHT196630 PRB196630:PRP196630 QAX196630:QBL196630 QKT196630:QLH196630 QUP196630:QVD196630 REL196630:REZ196630 ROH196630:ROV196630 RYD196630:RYR196630 SHZ196630:SIN196630 SRV196630:SSJ196630 TBR196630:TCF196630 TLN196630:TMB196630 TVJ196630:TVX196630 UFF196630:UFT196630 UPB196630:UPP196630 UYX196630:UZL196630 VIT196630:VJH196630 VSP196630:VTD196630 WCL196630:WCZ196630 WMH196630:WMV196630 WWD196630:WWR196630 X262166:AL262166 JR262166:KF262166 TN262166:UB262166 ADJ262166:ADX262166 ANF262166:ANT262166 AXB262166:AXP262166 BGX262166:BHL262166 BQT262166:BRH262166 CAP262166:CBD262166 CKL262166:CKZ262166 CUH262166:CUV262166 DED262166:DER262166 DNZ262166:DON262166 DXV262166:DYJ262166 EHR262166:EIF262166 ERN262166:ESB262166 FBJ262166:FBX262166 FLF262166:FLT262166 FVB262166:FVP262166 GEX262166:GFL262166 GOT262166:GPH262166 GYP262166:GZD262166 HIL262166:HIZ262166 HSH262166:HSV262166 ICD262166:ICR262166 ILZ262166:IMN262166 IVV262166:IWJ262166 JFR262166:JGF262166 JPN262166:JQB262166 JZJ262166:JZX262166 KJF262166:KJT262166 KTB262166:KTP262166 LCX262166:LDL262166 LMT262166:LNH262166 LWP262166:LXD262166 MGL262166:MGZ262166 MQH262166:MQV262166 NAD262166:NAR262166 NJZ262166:NKN262166 NTV262166:NUJ262166 ODR262166:OEF262166 ONN262166:OOB262166 OXJ262166:OXX262166 PHF262166:PHT262166 PRB262166:PRP262166 QAX262166:QBL262166 QKT262166:QLH262166 QUP262166:QVD262166 REL262166:REZ262166 ROH262166:ROV262166 RYD262166:RYR262166 SHZ262166:SIN262166 SRV262166:SSJ262166 TBR262166:TCF262166 TLN262166:TMB262166 TVJ262166:TVX262166 UFF262166:UFT262166 UPB262166:UPP262166 UYX262166:UZL262166 VIT262166:VJH262166 VSP262166:VTD262166 WCL262166:WCZ262166 WMH262166:WMV262166 WWD262166:WWR262166 X327702:AL327702 JR327702:KF327702 TN327702:UB327702 ADJ327702:ADX327702 ANF327702:ANT327702 AXB327702:AXP327702 BGX327702:BHL327702 BQT327702:BRH327702 CAP327702:CBD327702 CKL327702:CKZ327702 CUH327702:CUV327702 DED327702:DER327702 DNZ327702:DON327702 DXV327702:DYJ327702 EHR327702:EIF327702 ERN327702:ESB327702 FBJ327702:FBX327702 FLF327702:FLT327702 FVB327702:FVP327702 GEX327702:GFL327702 GOT327702:GPH327702 GYP327702:GZD327702 HIL327702:HIZ327702 HSH327702:HSV327702 ICD327702:ICR327702 ILZ327702:IMN327702 IVV327702:IWJ327702 JFR327702:JGF327702 JPN327702:JQB327702 JZJ327702:JZX327702 KJF327702:KJT327702 KTB327702:KTP327702 LCX327702:LDL327702 LMT327702:LNH327702 LWP327702:LXD327702 MGL327702:MGZ327702 MQH327702:MQV327702 NAD327702:NAR327702 NJZ327702:NKN327702 NTV327702:NUJ327702 ODR327702:OEF327702 ONN327702:OOB327702 OXJ327702:OXX327702 PHF327702:PHT327702 PRB327702:PRP327702 QAX327702:QBL327702 QKT327702:QLH327702 QUP327702:QVD327702 REL327702:REZ327702 ROH327702:ROV327702 RYD327702:RYR327702 SHZ327702:SIN327702 SRV327702:SSJ327702 TBR327702:TCF327702 TLN327702:TMB327702 TVJ327702:TVX327702 UFF327702:UFT327702 UPB327702:UPP327702 UYX327702:UZL327702 VIT327702:VJH327702 VSP327702:VTD327702 WCL327702:WCZ327702 WMH327702:WMV327702 WWD327702:WWR327702 X393238:AL393238 JR393238:KF393238 TN393238:UB393238 ADJ393238:ADX393238 ANF393238:ANT393238 AXB393238:AXP393238 BGX393238:BHL393238 BQT393238:BRH393238 CAP393238:CBD393238 CKL393238:CKZ393238 CUH393238:CUV393238 DED393238:DER393238 DNZ393238:DON393238 DXV393238:DYJ393238 EHR393238:EIF393238 ERN393238:ESB393238 FBJ393238:FBX393238 FLF393238:FLT393238 FVB393238:FVP393238 GEX393238:GFL393238 GOT393238:GPH393238 GYP393238:GZD393238 HIL393238:HIZ393238 HSH393238:HSV393238 ICD393238:ICR393238 ILZ393238:IMN393238 IVV393238:IWJ393238 JFR393238:JGF393238 JPN393238:JQB393238 JZJ393238:JZX393238 KJF393238:KJT393238 KTB393238:KTP393238 LCX393238:LDL393238 LMT393238:LNH393238 LWP393238:LXD393238 MGL393238:MGZ393238 MQH393238:MQV393238 NAD393238:NAR393238 NJZ393238:NKN393238 NTV393238:NUJ393238 ODR393238:OEF393238 ONN393238:OOB393238 OXJ393238:OXX393238 PHF393238:PHT393238 PRB393238:PRP393238 QAX393238:QBL393238 QKT393238:QLH393238 QUP393238:QVD393238 REL393238:REZ393238 ROH393238:ROV393238 RYD393238:RYR393238 SHZ393238:SIN393238 SRV393238:SSJ393238 TBR393238:TCF393238 TLN393238:TMB393238 TVJ393238:TVX393238 UFF393238:UFT393238 UPB393238:UPP393238 UYX393238:UZL393238 VIT393238:VJH393238 VSP393238:VTD393238 WCL393238:WCZ393238 WMH393238:WMV393238 WWD393238:WWR393238 X458774:AL458774 JR458774:KF458774 TN458774:UB458774 ADJ458774:ADX458774 ANF458774:ANT458774 AXB458774:AXP458774 BGX458774:BHL458774 BQT458774:BRH458774 CAP458774:CBD458774 CKL458774:CKZ458774 CUH458774:CUV458774 DED458774:DER458774 DNZ458774:DON458774 DXV458774:DYJ458774 EHR458774:EIF458774 ERN458774:ESB458774 FBJ458774:FBX458774 FLF458774:FLT458774 FVB458774:FVP458774 GEX458774:GFL458774 GOT458774:GPH458774 GYP458774:GZD458774 HIL458774:HIZ458774 HSH458774:HSV458774 ICD458774:ICR458774 ILZ458774:IMN458774 IVV458774:IWJ458774 JFR458774:JGF458774 JPN458774:JQB458774 JZJ458774:JZX458774 KJF458774:KJT458774 KTB458774:KTP458774 LCX458774:LDL458774 LMT458774:LNH458774 LWP458774:LXD458774 MGL458774:MGZ458774 MQH458774:MQV458774 NAD458774:NAR458774 NJZ458774:NKN458774 NTV458774:NUJ458774 ODR458774:OEF458774 ONN458774:OOB458774 OXJ458774:OXX458774 PHF458774:PHT458774 PRB458774:PRP458774 QAX458774:QBL458774 QKT458774:QLH458774 QUP458774:QVD458774 REL458774:REZ458774 ROH458774:ROV458774 RYD458774:RYR458774 SHZ458774:SIN458774 SRV458774:SSJ458774 TBR458774:TCF458774 TLN458774:TMB458774 TVJ458774:TVX458774 UFF458774:UFT458774 UPB458774:UPP458774 UYX458774:UZL458774 VIT458774:VJH458774 VSP458774:VTD458774 WCL458774:WCZ458774 WMH458774:WMV458774 WWD458774:WWR458774 X524310:AL524310 JR524310:KF524310 TN524310:UB524310 ADJ524310:ADX524310 ANF524310:ANT524310 AXB524310:AXP524310 BGX524310:BHL524310 BQT524310:BRH524310 CAP524310:CBD524310 CKL524310:CKZ524310 CUH524310:CUV524310 DED524310:DER524310 DNZ524310:DON524310 DXV524310:DYJ524310 EHR524310:EIF524310 ERN524310:ESB524310 FBJ524310:FBX524310 FLF524310:FLT524310 FVB524310:FVP524310 GEX524310:GFL524310 GOT524310:GPH524310 GYP524310:GZD524310 HIL524310:HIZ524310 HSH524310:HSV524310 ICD524310:ICR524310 ILZ524310:IMN524310 IVV524310:IWJ524310 JFR524310:JGF524310 JPN524310:JQB524310 JZJ524310:JZX524310 KJF524310:KJT524310 KTB524310:KTP524310 LCX524310:LDL524310 LMT524310:LNH524310 LWP524310:LXD524310 MGL524310:MGZ524310 MQH524310:MQV524310 NAD524310:NAR524310 NJZ524310:NKN524310 NTV524310:NUJ524310 ODR524310:OEF524310 ONN524310:OOB524310 OXJ524310:OXX524310 PHF524310:PHT524310 PRB524310:PRP524310 QAX524310:QBL524310 QKT524310:QLH524310 QUP524310:QVD524310 REL524310:REZ524310 ROH524310:ROV524310 RYD524310:RYR524310 SHZ524310:SIN524310 SRV524310:SSJ524310 TBR524310:TCF524310 TLN524310:TMB524310 TVJ524310:TVX524310 UFF524310:UFT524310 UPB524310:UPP524310 UYX524310:UZL524310 VIT524310:VJH524310 VSP524310:VTD524310 WCL524310:WCZ524310 WMH524310:WMV524310 WWD524310:WWR524310 X589846:AL589846 JR589846:KF589846 TN589846:UB589846 ADJ589846:ADX589846 ANF589846:ANT589846 AXB589846:AXP589846 BGX589846:BHL589846 BQT589846:BRH589846 CAP589846:CBD589846 CKL589846:CKZ589846 CUH589846:CUV589846 DED589846:DER589846 DNZ589846:DON589846 DXV589846:DYJ589846 EHR589846:EIF589846 ERN589846:ESB589846 FBJ589846:FBX589846 FLF589846:FLT589846 FVB589846:FVP589846 GEX589846:GFL589846 GOT589846:GPH589846 GYP589846:GZD589846 HIL589846:HIZ589846 HSH589846:HSV589846 ICD589846:ICR589846 ILZ589846:IMN589846 IVV589846:IWJ589846 JFR589846:JGF589846 JPN589846:JQB589846 JZJ589846:JZX589846 KJF589846:KJT589846 KTB589846:KTP589846 LCX589846:LDL589846 LMT589846:LNH589846 LWP589846:LXD589846 MGL589846:MGZ589846 MQH589846:MQV589846 NAD589846:NAR589846 NJZ589846:NKN589846 NTV589846:NUJ589846 ODR589846:OEF589846 ONN589846:OOB589846 OXJ589846:OXX589846 PHF589846:PHT589846 PRB589846:PRP589846 QAX589846:QBL589846 QKT589846:QLH589846 QUP589846:QVD589846 REL589846:REZ589846 ROH589846:ROV589846 RYD589846:RYR589846 SHZ589846:SIN589846 SRV589846:SSJ589846 TBR589846:TCF589846 TLN589846:TMB589846 TVJ589846:TVX589846 UFF589846:UFT589846 UPB589846:UPP589846 UYX589846:UZL589846 VIT589846:VJH589846 VSP589846:VTD589846 WCL589846:WCZ589846 WMH589846:WMV589846 WWD589846:WWR589846 X655382:AL655382 JR655382:KF655382 TN655382:UB655382 ADJ655382:ADX655382 ANF655382:ANT655382 AXB655382:AXP655382 BGX655382:BHL655382 BQT655382:BRH655382 CAP655382:CBD655382 CKL655382:CKZ655382 CUH655382:CUV655382 DED655382:DER655382 DNZ655382:DON655382 DXV655382:DYJ655382 EHR655382:EIF655382 ERN655382:ESB655382 FBJ655382:FBX655382 FLF655382:FLT655382 FVB655382:FVP655382 GEX655382:GFL655382 GOT655382:GPH655382 GYP655382:GZD655382 HIL655382:HIZ655382 HSH655382:HSV655382 ICD655382:ICR655382 ILZ655382:IMN655382 IVV655382:IWJ655382 JFR655382:JGF655382 JPN655382:JQB655382 JZJ655382:JZX655382 KJF655382:KJT655382 KTB655382:KTP655382 LCX655382:LDL655382 LMT655382:LNH655382 LWP655382:LXD655382 MGL655382:MGZ655382 MQH655382:MQV655382 NAD655382:NAR655382 NJZ655382:NKN655382 NTV655382:NUJ655382 ODR655382:OEF655382 ONN655382:OOB655382 OXJ655382:OXX655382 PHF655382:PHT655382 PRB655382:PRP655382 QAX655382:QBL655382 QKT655382:QLH655382 QUP655382:QVD655382 REL655382:REZ655382 ROH655382:ROV655382 RYD655382:RYR655382 SHZ655382:SIN655382 SRV655382:SSJ655382 TBR655382:TCF655382 TLN655382:TMB655382 TVJ655382:TVX655382 UFF655382:UFT655382 UPB655382:UPP655382 UYX655382:UZL655382 VIT655382:VJH655382 VSP655382:VTD655382 WCL655382:WCZ655382 WMH655382:WMV655382 WWD655382:WWR655382 X720918:AL720918 JR720918:KF720918 TN720918:UB720918 ADJ720918:ADX720918 ANF720918:ANT720918 AXB720918:AXP720918 BGX720918:BHL720918 BQT720918:BRH720918 CAP720918:CBD720918 CKL720918:CKZ720918 CUH720918:CUV720918 DED720918:DER720918 DNZ720918:DON720918 DXV720918:DYJ720918 EHR720918:EIF720918 ERN720918:ESB720918 FBJ720918:FBX720918 FLF720918:FLT720918 FVB720918:FVP720918 GEX720918:GFL720918 GOT720918:GPH720918 GYP720918:GZD720918 HIL720918:HIZ720918 HSH720918:HSV720918 ICD720918:ICR720918 ILZ720918:IMN720918 IVV720918:IWJ720918 JFR720918:JGF720918 JPN720918:JQB720918 JZJ720918:JZX720918 KJF720918:KJT720918 KTB720918:KTP720918 LCX720918:LDL720918 LMT720918:LNH720918 LWP720918:LXD720918 MGL720918:MGZ720918 MQH720918:MQV720918 NAD720918:NAR720918 NJZ720918:NKN720918 NTV720918:NUJ720918 ODR720918:OEF720918 ONN720918:OOB720918 OXJ720918:OXX720918 PHF720918:PHT720918 PRB720918:PRP720918 QAX720918:QBL720918 QKT720918:QLH720918 QUP720918:QVD720918 REL720918:REZ720918 ROH720918:ROV720918 RYD720918:RYR720918 SHZ720918:SIN720918 SRV720918:SSJ720918 TBR720918:TCF720918 TLN720918:TMB720918 TVJ720918:TVX720918 UFF720918:UFT720918 UPB720918:UPP720918 UYX720918:UZL720918 VIT720918:VJH720918 VSP720918:VTD720918 WCL720918:WCZ720918 WMH720918:WMV720918 WWD720918:WWR720918 X786454:AL786454 JR786454:KF786454 TN786454:UB786454 ADJ786454:ADX786454 ANF786454:ANT786454 AXB786454:AXP786454 BGX786454:BHL786454 BQT786454:BRH786454 CAP786454:CBD786454 CKL786454:CKZ786454 CUH786454:CUV786454 DED786454:DER786454 DNZ786454:DON786454 DXV786454:DYJ786454 EHR786454:EIF786454 ERN786454:ESB786454 FBJ786454:FBX786454 FLF786454:FLT786454 FVB786454:FVP786454 GEX786454:GFL786454 GOT786454:GPH786454 GYP786454:GZD786454 HIL786454:HIZ786454 HSH786454:HSV786454 ICD786454:ICR786454 ILZ786454:IMN786454 IVV786454:IWJ786454 JFR786454:JGF786454 JPN786454:JQB786454 JZJ786454:JZX786454 KJF786454:KJT786454 KTB786454:KTP786454 LCX786454:LDL786454 LMT786454:LNH786454 LWP786454:LXD786454 MGL786454:MGZ786454 MQH786454:MQV786454 NAD786454:NAR786454 NJZ786454:NKN786454 NTV786454:NUJ786454 ODR786454:OEF786454 ONN786454:OOB786454 OXJ786454:OXX786454 PHF786454:PHT786454 PRB786454:PRP786454 QAX786454:QBL786454 QKT786454:QLH786454 QUP786454:QVD786454 REL786454:REZ786454 ROH786454:ROV786454 RYD786454:RYR786454 SHZ786454:SIN786454 SRV786454:SSJ786454 TBR786454:TCF786454 TLN786454:TMB786454 TVJ786454:TVX786454 UFF786454:UFT786454 UPB786454:UPP786454 UYX786454:UZL786454 VIT786454:VJH786454 VSP786454:VTD786454 WCL786454:WCZ786454 WMH786454:WMV786454 WWD786454:WWR786454 X851990:AL851990 JR851990:KF851990 TN851990:UB851990 ADJ851990:ADX851990 ANF851990:ANT851990 AXB851990:AXP851990 BGX851990:BHL851990 BQT851990:BRH851990 CAP851990:CBD851990 CKL851990:CKZ851990 CUH851990:CUV851990 DED851990:DER851990 DNZ851990:DON851990 DXV851990:DYJ851990 EHR851990:EIF851990 ERN851990:ESB851990 FBJ851990:FBX851990 FLF851990:FLT851990 FVB851990:FVP851990 GEX851990:GFL851990 GOT851990:GPH851990 GYP851990:GZD851990 HIL851990:HIZ851990 HSH851990:HSV851990 ICD851990:ICR851990 ILZ851990:IMN851990 IVV851990:IWJ851990 JFR851990:JGF851990 JPN851990:JQB851990 JZJ851990:JZX851990 KJF851990:KJT851990 KTB851990:KTP851990 LCX851990:LDL851990 LMT851990:LNH851990 LWP851990:LXD851990 MGL851990:MGZ851990 MQH851990:MQV851990 NAD851990:NAR851990 NJZ851990:NKN851990 NTV851990:NUJ851990 ODR851990:OEF851990 ONN851990:OOB851990 OXJ851990:OXX851990 PHF851990:PHT851990 PRB851990:PRP851990 QAX851990:QBL851990 QKT851990:QLH851990 QUP851990:QVD851990 REL851990:REZ851990 ROH851990:ROV851990 RYD851990:RYR851990 SHZ851990:SIN851990 SRV851990:SSJ851990 TBR851990:TCF851990 TLN851990:TMB851990 TVJ851990:TVX851990 UFF851990:UFT851990 UPB851990:UPP851990 UYX851990:UZL851990 VIT851990:VJH851990 VSP851990:VTD851990 WCL851990:WCZ851990 WMH851990:WMV851990 WWD851990:WWR851990 X917526:AL917526 JR917526:KF917526 TN917526:UB917526 ADJ917526:ADX917526 ANF917526:ANT917526 AXB917526:AXP917526 BGX917526:BHL917526 BQT917526:BRH917526 CAP917526:CBD917526 CKL917526:CKZ917526 CUH917526:CUV917526 DED917526:DER917526 DNZ917526:DON917526 DXV917526:DYJ917526 EHR917526:EIF917526 ERN917526:ESB917526 FBJ917526:FBX917526 FLF917526:FLT917526 FVB917526:FVP917526 GEX917526:GFL917526 GOT917526:GPH917526 GYP917526:GZD917526 HIL917526:HIZ917526 HSH917526:HSV917526 ICD917526:ICR917526 ILZ917526:IMN917526 IVV917526:IWJ917526 JFR917526:JGF917526 JPN917526:JQB917526 JZJ917526:JZX917526 KJF917526:KJT917526 KTB917526:KTP917526 LCX917526:LDL917526 LMT917526:LNH917526 LWP917526:LXD917526 MGL917526:MGZ917526 MQH917526:MQV917526 NAD917526:NAR917526 NJZ917526:NKN917526 NTV917526:NUJ917526 ODR917526:OEF917526 ONN917526:OOB917526 OXJ917526:OXX917526 PHF917526:PHT917526 PRB917526:PRP917526 QAX917526:QBL917526 QKT917526:QLH917526 QUP917526:QVD917526 REL917526:REZ917526 ROH917526:ROV917526 RYD917526:RYR917526 SHZ917526:SIN917526 SRV917526:SSJ917526 TBR917526:TCF917526 TLN917526:TMB917526 TVJ917526:TVX917526 UFF917526:UFT917526 UPB917526:UPP917526 UYX917526:UZL917526 VIT917526:VJH917526 VSP917526:VTD917526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WWN35:WWO37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80"/>
  <sheetViews>
    <sheetView showGridLines="0" view="pageBreakPreview" topLeftCell="A16" zoomScale="115" zoomScaleNormal="115" zoomScaleSheetLayoutView="115" zoomScalePageLayoutView="70" workbookViewId="0">
      <selection activeCell="O48" sqref="O48:S50"/>
    </sheetView>
  </sheetViews>
  <sheetFormatPr defaultColWidth="2.1796875" defaultRowHeight="13"/>
  <cols>
    <col min="1" max="5" width="2.1796875" style="123" customWidth="1"/>
    <col min="6" max="6" width="2.81640625" style="123" customWidth="1"/>
    <col min="7" max="7" width="2.1796875" style="123" customWidth="1"/>
    <col min="8" max="8" width="2.81640625" style="123" customWidth="1"/>
    <col min="9" max="14" width="2.1796875" style="123" customWidth="1"/>
    <col min="15" max="15" width="1.81640625" style="123" customWidth="1"/>
    <col min="16" max="23" width="2.1796875" style="123"/>
    <col min="24" max="24" width="2.1796875" style="123" customWidth="1"/>
    <col min="25" max="37" width="2.1796875" style="123"/>
    <col min="38" max="39" width="2.1796875" style="123" customWidth="1"/>
    <col min="40" max="242" width="2.1796875" style="123"/>
    <col min="243" max="243" width="2.81640625" style="123" customWidth="1"/>
    <col min="244" max="244" width="2.1796875" style="123"/>
    <col min="245" max="245" width="2.81640625" style="123" customWidth="1"/>
    <col min="246" max="251" width="2.1796875" style="123"/>
    <col min="252" max="252" width="1.81640625" style="123" customWidth="1"/>
    <col min="253" max="498" width="2.1796875" style="123"/>
    <col min="499" max="499" width="2.81640625" style="123" customWidth="1"/>
    <col min="500" max="500" width="2.1796875" style="123"/>
    <col min="501" max="501" width="2.81640625" style="123" customWidth="1"/>
    <col min="502" max="507" width="2.1796875" style="123"/>
    <col min="508" max="508" width="1.81640625" style="123" customWidth="1"/>
    <col min="509" max="754" width="2.1796875" style="123"/>
    <col min="755" max="755" width="2.81640625" style="123" customWidth="1"/>
    <col min="756" max="756" width="2.1796875" style="123"/>
    <col min="757" max="757" width="2.81640625" style="123" customWidth="1"/>
    <col min="758" max="763" width="2.1796875" style="123"/>
    <col min="764" max="764" width="1.81640625" style="123" customWidth="1"/>
    <col min="765" max="1010" width="2.1796875" style="123"/>
    <col min="1011" max="1011" width="2.81640625" style="123" customWidth="1"/>
    <col min="1012" max="1012" width="2.1796875" style="123"/>
    <col min="1013" max="1013" width="2.81640625" style="123" customWidth="1"/>
    <col min="1014" max="1019" width="2.1796875" style="123"/>
    <col min="1020" max="1020" width="1.81640625" style="123" customWidth="1"/>
    <col min="1021" max="1266" width="2.1796875" style="123"/>
    <col min="1267" max="1267" width="2.81640625" style="123" customWidth="1"/>
    <col min="1268" max="1268" width="2.1796875" style="123"/>
    <col min="1269" max="1269" width="2.81640625" style="123" customWidth="1"/>
    <col min="1270" max="1275" width="2.1796875" style="123"/>
    <col min="1276" max="1276" width="1.81640625" style="123" customWidth="1"/>
    <col min="1277" max="1522" width="2.1796875" style="123"/>
    <col min="1523" max="1523" width="2.81640625" style="123" customWidth="1"/>
    <col min="1524" max="1524" width="2.1796875" style="123"/>
    <col min="1525" max="1525" width="2.81640625" style="123" customWidth="1"/>
    <col min="1526" max="1531" width="2.1796875" style="123"/>
    <col min="1532" max="1532" width="1.81640625" style="123" customWidth="1"/>
    <col min="1533" max="1778" width="2.1796875" style="123"/>
    <col min="1779" max="1779" width="2.81640625" style="123" customWidth="1"/>
    <col min="1780" max="1780" width="2.1796875" style="123"/>
    <col min="1781" max="1781" width="2.81640625" style="123" customWidth="1"/>
    <col min="1782" max="1787" width="2.1796875" style="123"/>
    <col min="1788" max="1788" width="1.81640625" style="123" customWidth="1"/>
    <col min="1789" max="2034" width="2.1796875" style="123"/>
    <col min="2035" max="2035" width="2.81640625" style="123" customWidth="1"/>
    <col min="2036" max="2036" width="2.1796875" style="123"/>
    <col min="2037" max="2037" width="2.81640625" style="123" customWidth="1"/>
    <col min="2038" max="2043" width="2.1796875" style="123"/>
    <col min="2044" max="2044" width="1.81640625" style="123" customWidth="1"/>
    <col min="2045" max="2290" width="2.1796875" style="123"/>
    <col min="2291" max="2291" width="2.81640625" style="123" customWidth="1"/>
    <col min="2292" max="2292" width="2.1796875" style="123"/>
    <col min="2293" max="2293" width="2.81640625" style="123" customWidth="1"/>
    <col min="2294" max="2299" width="2.1796875" style="123"/>
    <col min="2300" max="2300" width="1.81640625" style="123" customWidth="1"/>
    <col min="2301" max="2546" width="2.1796875" style="123"/>
    <col min="2547" max="2547" width="2.81640625" style="123" customWidth="1"/>
    <col min="2548" max="2548" width="2.1796875" style="123"/>
    <col min="2549" max="2549" width="2.81640625" style="123" customWidth="1"/>
    <col min="2550" max="2555" width="2.1796875" style="123"/>
    <col min="2556" max="2556" width="1.81640625" style="123" customWidth="1"/>
    <col min="2557" max="2802" width="2.1796875" style="123"/>
    <col min="2803" max="2803" width="2.81640625" style="123" customWidth="1"/>
    <col min="2804" max="2804" width="2.1796875" style="123"/>
    <col min="2805" max="2805" width="2.81640625" style="123" customWidth="1"/>
    <col min="2806" max="2811" width="2.1796875" style="123"/>
    <col min="2812" max="2812" width="1.81640625" style="123" customWidth="1"/>
    <col min="2813" max="3058" width="2.1796875" style="123"/>
    <col min="3059" max="3059" width="2.81640625" style="123" customWidth="1"/>
    <col min="3060" max="3060" width="2.1796875" style="123"/>
    <col min="3061" max="3061" width="2.81640625" style="123" customWidth="1"/>
    <col min="3062" max="3067" width="2.1796875" style="123"/>
    <col min="3068" max="3068" width="1.81640625" style="123" customWidth="1"/>
    <col min="3069" max="3314" width="2.1796875" style="123"/>
    <col min="3315" max="3315" width="2.81640625" style="123" customWidth="1"/>
    <col min="3316" max="3316" width="2.1796875" style="123"/>
    <col min="3317" max="3317" width="2.81640625" style="123" customWidth="1"/>
    <col min="3318" max="3323" width="2.1796875" style="123"/>
    <col min="3324" max="3324" width="1.81640625" style="123" customWidth="1"/>
    <col min="3325" max="3570" width="2.1796875" style="123"/>
    <col min="3571" max="3571" width="2.81640625" style="123" customWidth="1"/>
    <col min="3572" max="3572" width="2.1796875" style="123"/>
    <col min="3573" max="3573" width="2.81640625" style="123" customWidth="1"/>
    <col min="3574" max="3579" width="2.1796875" style="123"/>
    <col min="3580" max="3580" width="1.81640625" style="123" customWidth="1"/>
    <col min="3581" max="3826" width="2.1796875" style="123"/>
    <col min="3827" max="3827" width="2.81640625" style="123" customWidth="1"/>
    <col min="3828" max="3828" width="2.1796875" style="123"/>
    <col min="3829" max="3829" width="2.81640625" style="123" customWidth="1"/>
    <col min="3830" max="3835" width="2.1796875" style="123"/>
    <col min="3836" max="3836" width="1.81640625" style="123" customWidth="1"/>
    <col min="3837" max="4082" width="2.1796875" style="123"/>
    <col min="4083" max="4083" width="2.81640625" style="123" customWidth="1"/>
    <col min="4084" max="4084" width="2.1796875" style="123"/>
    <col min="4085" max="4085" width="2.81640625" style="123" customWidth="1"/>
    <col min="4086" max="4091" width="2.1796875" style="123"/>
    <col min="4092" max="4092" width="1.81640625" style="123" customWidth="1"/>
    <col min="4093" max="4338" width="2.1796875" style="123"/>
    <col min="4339" max="4339" width="2.81640625" style="123" customWidth="1"/>
    <col min="4340" max="4340" width="2.1796875" style="123"/>
    <col min="4341" max="4341" width="2.81640625" style="123" customWidth="1"/>
    <col min="4342" max="4347" width="2.1796875" style="123"/>
    <col min="4348" max="4348" width="1.81640625" style="123" customWidth="1"/>
    <col min="4349" max="4594" width="2.1796875" style="123"/>
    <col min="4595" max="4595" width="2.81640625" style="123" customWidth="1"/>
    <col min="4596" max="4596" width="2.1796875" style="123"/>
    <col min="4597" max="4597" width="2.81640625" style="123" customWidth="1"/>
    <col min="4598" max="4603" width="2.1796875" style="123"/>
    <col min="4604" max="4604" width="1.81640625" style="123" customWidth="1"/>
    <col min="4605" max="4850" width="2.1796875" style="123"/>
    <col min="4851" max="4851" width="2.81640625" style="123" customWidth="1"/>
    <col min="4852" max="4852" width="2.1796875" style="123"/>
    <col min="4853" max="4853" width="2.81640625" style="123" customWidth="1"/>
    <col min="4854" max="4859" width="2.1796875" style="123"/>
    <col min="4860" max="4860" width="1.81640625" style="123" customWidth="1"/>
    <col min="4861" max="5106" width="2.1796875" style="123"/>
    <col min="5107" max="5107" width="2.81640625" style="123" customWidth="1"/>
    <col min="5108" max="5108" width="2.1796875" style="123"/>
    <col min="5109" max="5109" width="2.81640625" style="123" customWidth="1"/>
    <col min="5110" max="5115" width="2.1796875" style="123"/>
    <col min="5116" max="5116" width="1.81640625" style="123" customWidth="1"/>
    <col min="5117" max="5362" width="2.1796875" style="123"/>
    <col min="5363" max="5363" width="2.81640625" style="123" customWidth="1"/>
    <col min="5364" max="5364" width="2.1796875" style="123"/>
    <col min="5365" max="5365" width="2.81640625" style="123" customWidth="1"/>
    <col min="5366" max="5371" width="2.1796875" style="123"/>
    <col min="5372" max="5372" width="1.81640625" style="123" customWidth="1"/>
    <col min="5373" max="5618" width="2.1796875" style="123"/>
    <col min="5619" max="5619" width="2.81640625" style="123" customWidth="1"/>
    <col min="5620" max="5620" width="2.1796875" style="123"/>
    <col min="5621" max="5621" width="2.81640625" style="123" customWidth="1"/>
    <col min="5622" max="5627" width="2.1796875" style="123"/>
    <col min="5628" max="5628" width="1.81640625" style="123" customWidth="1"/>
    <col min="5629" max="5874" width="2.1796875" style="123"/>
    <col min="5875" max="5875" width="2.81640625" style="123" customWidth="1"/>
    <col min="5876" max="5876" width="2.1796875" style="123"/>
    <col min="5877" max="5877" width="2.81640625" style="123" customWidth="1"/>
    <col min="5878" max="5883" width="2.1796875" style="123"/>
    <col min="5884" max="5884" width="1.81640625" style="123" customWidth="1"/>
    <col min="5885" max="6130" width="2.1796875" style="123"/>
    <col min="6131" max="6131" width="2.81640625" style="123" customWidth="1"/>
    <col min="6132" max="6132" width="2.1796875" style="123"/>
    <col min="6133" max="6133" width="2.81640625" style="123" customWidth="1"/>
    <col min="6134" max="6139" width="2.1796875" style="123"/>
    <col min="6140" max="6140" width="1.81640625" style="123" customWidth="1"/>
    <col min="6141" max="6386" width="2.1796875" style="123"/>
    <col min="6387" max="6387" width="2.81640625" style="123" customWidth="1"/>
    <col min="6388" max="6388" width="2.1796875" style="123"/>
    <col min="6389" max="6389" width="2.81640625" style="123" customWidth="1"/>
    <col min="6390" max="6395" width="2.1796875" style="123"/>
    <col min="6396" max="6396" width="1.81640625" style="123" customWidth="1"/>
    <col min="6397" max="6642" width="2.1796875" style="123"/>
    <col min="6643" max="6643" width="2.81640625" style="123" customWidth="1"/>
    <col min="6644" max="6644" width="2.1796875" style="123"/>
    <col min="6645" max="6645" width="2.81640625" style="123" customWidth="1"/>
    <col min="6646" max="6651" width="2.1796875" style="123"/>
    <col min="6652" max="6652" width="1.81640625" style="123" customWidth="1"/>
    <col min="6653" max="6898" width="2.1796875" style="123"/>
    <col min="6899" max="6899" width="2.81640625" style="123" customWidth="1"/>
    <col min="6900" max="6900" width="2.1796875" style="123"/>
    <col min="6901" max="6901" width="2.81640625" style="123" customWidth="1"/>
    <col min="6902" max="6907" width="2.1796875" style="123"/>
    <col min="6908" max="6908" width="1.81640625" style="123" customWidth="1"/>
    <col min="6909" max="7154" width="2.1796875" style="123"/>
    <col min="7155" max="7155" width="2.81640625" style="123" customWidth="1"/>
    <col min="7156" max="7156" width="2.1796875" style="123"/>
    <col min="7157" max="7157" width="2.81640625" style="123" customWidth="1"/>
    <col min="7158" max="7163" width="2.1796875" style="123"/>
    <col min="7164" max="7164" width="1.81640625" style="123" customWidth="1"/>
    <col min="7165" max="7410" width="2.1796875" style="123"/>
    <col min="7411" max="7411" width="2.81640625" style="123" customWidth="1"/>
    <col min="7412" max="7412" width="2.1796875" style="123"/>
    <col min="7413" max="7413" width="2.81640625" style="123" customWidth="1"/>
    <col min="7414" max="7419" width="2.1796875" style="123"/>
    <col min="7420" max="7420" width="1.81640625" style="123" customWidth="1"/>
    <col min="7421" max="7666" width="2.1796875" style="123"/>
    <col min="7667" max="7667" width="2.81640625" style="123" customWidth="1"/>
    <col min="7668" max="7668" width="2.1796875" style="123"/>
    <col min="7669" max="7669" width="2.81640625" style="123" customWidth="1"/>
    <col min="7670" max="7675" width="2.1796875" style="123"/>
    <col min="7676" max="7676" width="1.81640625" style="123" customWidth="1"/>
    <col min="7677" max="7922" width="2.1796875" style="123"/>
    <col min="7923" max="7923" width="2.81640625" style="123" customWidth="1"/>
    <col min="7924" max="7924" width="2.1796875" style="123"/>
    <col min="7925" max="7925" width="2.81640625" style="123" customWidth="1"/>
    <col min="7926" max="7931" width="2.1796875" style="123"/>
    <col min="7932" max="7932" width="1.81640625" style="123" customWidth="1"/>
    <col min="7933" max="8178" width="2.1796875" style="123"/>
    <col min="8179" max="8179" width="2.81640625" style="123" customWidth="1"/>
    <col min="8180" max="8180" width="2.1796875" style="123"/>
    <col min="8181" max="8181" width="2.81640625" style="123" customWidth="1"/>
    <col min="8182" max="8187" width="2.1796875" style="123"/>
    <col min="8188" max="8188" width="1.81640625" style="123" customWidth="1"/>
    <col min="8189" max="8434" width="2.1796875" style="123"/>
    <col min="8435" max="8435" width="2.81640625" style="123" customWidth="1"/>
    <col min="8436" max="8436" width="2.1796875" style="123"/>
    <col min="8437" max="8437" width="2.81640625" style="123" customWidth="1"/>
    <col min="8438" max="8443" width="2.1796875" style="123"/>
    <col min="8444" max="8444" width="1.81640625" style="123" customWidth="1"/>
    <col min="8445" max="8690" width="2.1796875" style="123"/>
    <col min="8691" max="8691" width="2.81640625" style="123" customWidth="1"/>
    <col min="8692" max="8692" width="2.1796875" style="123"/>
    <col min="8693" max="8693" width="2.81640625" style="123" customWidth="1"/>
    <col min="8694" max="8699" width="2.1796875" style="123"/>
    <col min="8700" max="8700" width="1.81640625" style="123" customWidth="1"/>
    <col min="8701" max="8946" width="2.1796875" style="123"/>
    <col min="8947" max="8947" width="2.81640625" style="123" customWidth="1"/>
    <col min="8948" max="8948" width="2.1796875" style="123"/>
    <col min="8949" max="8949" width="2.81640625" style="123" customWidth="1"/>
    <col min="8950" max="8955" width="2.1796875" style="123"/>
    <col min="8956" max="8956" width="1.81640625" style="123" customWidth="1"/>
    <col min="8957" max="9202" width="2.1796875" style="123"/>
    <col min="9203" max="9203" width="2.81640625" style="123" customWidth="1"/>
    <col min="9204" max="9204" width="2.1796875" style="123"/>
    <col min="9205" max="9205" width="2.81640625" style="123" customWidth="1"/>
    <col min="9206" max="9211" width="2.1796875" style="123"/>
    <col min="9212" max="9212" width="1.81640625" style="123" customWidth="1"/>
    <col min="9213" max="9458" width="2.1796875" style="123"/>
    <col min="9459" max="9459" width="2.81640625" style="123" customWidth="1"/>
    <col min="9460" max="9460" width="2.1796875" style="123"/>
    <col min="9461" max="9461" width="2.81640625" style="123" customWidth="1"/>
    <col min="9462" max="9467" width="2.1796875" style="123"/>
    <col min="9468" max="9468" width="1.81640625" style="123" customWidth="1"/>
    <col min="9469" max="9714" width="2.1796875" style="123"/>
    <col min="9715" max="9715" width="2.81640625" style="123" customWidth="1"/>
    <col min="9716" max="9716" width="2.1796875" style="123"/>
    <col min="9717" max="9717" width="2.81640625" style="123" customWidth="1"/>
    <col min="9718" max="9723" width="2.1796875" style="123"/>
    <col min="9724" max="9724" width="1.81640625" style="123" customWidth="1"/>
    <col min="9725" max="9970" width="2.1796875" style="123"/>
    <col min="9971" max="9971" width="2.81640625" style="123" customWidth="1"/>
    <col min="9972" max="9972" width="2.1796875" style="123"/>
    <col min="9973" max="9973" width="2.81640625" style="123" customWidth="1"/>
    <col min="9974" max="9979" width="2.1796875" style="123"/>
    <col min="9980" max="9980" width="1.81640625" style="123" customWidth="1"/>
    <col min="9981" max="10226" width="2.1796875" style="123"/>
    <col min="10227" max="10227" width="2.81640625" style="123" customWidth="1"/>
    <col min="10228" max="10228" width="2.1796875" style="123"/>
    <col min="10229" max="10229" width="2.81640625" style="123" customWidth="1"/>
    <col min="10230" max="10235" width="2.1796875" style="123"/>
    <col min="10236" max="10236" width="1.81640625" style="123" customWidth="1"/>
    <col min="10237" max="10482" width="2.1796875" style="123"/>
    <col min="10483" max="10483" width="2.81640625" style="123" customWidth="1"/>
    <col min="10484" max="10484" width="2.1796875" style="123"/>
    <col min="10485" max="10485" width="2.81640625" style="123" customWidth="1"/>
    <col min="10486" max="10491" width="2.1796875" style="123"/>
    <col min="10492" max="10492" width="1.81640625" style="123" customWidth="1"/>
    <col min="10493" max="10738" width="2.1796875" style="123"/>
    <col min="10739" max="10739" width="2.81640625" style="123" customWidth="1"/>
    <col min="10740" max="10740" width="2.1796875" style="123"/>
    <col min="10741" max="10741" width="2.81640625" style="123" customWidth="1"/>
    <col min="10742" max="10747" width="2.1796875" style="123"/>
    <col min="10748" max="10748" width="1.81640625" style="123" customWidth="1"/>
    <col min="10749" max="10994" width="2.1796875" style="123"/>
    <col min="10995" max="10995" width="2.81640625" style="123" customWidth="1"/>
    <col min="10996" max="10996" width="2.1796875" style="123"/>
    <col min="10997" max="10997" width="2.81640625" style="123" customWidth="1"/>
    <col min="10998" max="11003" width="2.1796875" style="123"/>
    <col min="11004" max="11004" width="1.81640625" style="123" customWidth="1"/>
    <col min="11005" max="11250" width="2.1796875" style="123"/>
    <col min="11251" max="11251" width="2.81640625" style="123" customWidth="1"/>
    <col min="11252" max="11252" width="2.1796875" style="123"/>
    <col min="11253" max="11253" width="2.81640625" style="123" customWidth="1"/>
    <col min="11254" max="11259" width="2.1796875" style="123"/>
    <col min="11260" max="11260" width="1.81640625" style="123" customWidth="1"/>
    <col min="11261" max="11506" width="2.1796875" style="123"/>
    <col min="11507" max="11507" width="2.81640625" style="123" customWidth="1"/>
    <col min="11508" max="11508" width="2.1796875" style="123"/>
    <col min="11509" max="11509" width="2.81640625" style="123" customWidth="1"/>
    <col min="11510" max="11515" width="2.1796875" style="123"/>
    <col min="11516" max="11516" width="1.81640625" style="123" customWidth="1"/>
    <col min="11517" max="11762" width="2.1796875" style="123"/>
    <col min="11763" max="11763" width="2.81640625" style="123" customWidth="1"/>
    <col min="11764" max="11764" width="2.1796875" style="123"/>
    <col min="11765" max="11765" width="2.81640625" style="123" customWidth="1"/>
    <col min="11766" max="11771" width="2.1796875" style="123"/>
    <col min="11772" max="11772" width="1.81640625" style="123" customWidth="1"/>
    <col min="11773" max="12018" width="2.1796875" style="123"/>
    <col min="12019" max="12019" width="2.81640625" style="123" customWidth="1"/>
    <col min="12020" max="12020" width="2.1796875" style="123"/>
    <col min="12021" max="12021" width="2.81640625" style="123" customWidth="1"/>
    <col min="12022" max="12027" width="2.1796875" style="123"/>
    <col min="12028" max="12028" width="1.81640625" style="123" customWidth="1"/>
    <col min="12029" max="12274" width="2.1796875" style="123"/>
    <col min="12275" max="12275" width="2.81640625" style="123" customWidth="1"/>
    <col min="12276" max="12276" width="2.1796875" style="123"/>
    <col min="12277" max="12277" width="2.81640625" style="123" customWidth="1"/>
    <col min="12278" max="12283" width="2.1796875" style="123"/>
    <col min="12284" max="12284" width="1.81640625" style="123" customWidth="1"/>
    <col min="12285" max="12530" width="2.1796875" style="123"/>
    <col min="12531" max="12531" width="2.81640625" style="123" customWidth="1"/>
    <col min="12532" max="12532" width="2.1796875" style="123"/>
    <col min="12533" max="12533" width="2.81640625" style="123" customWidth="1"/>
    <col min="12534" max="12539" width="2.1796875" style="123"/>
    <col min="12540" max="12540" width="1.81640625" style="123" customWidth="1"/>
    <col min="12541" max="12786" width="2.1796875" style="123"/>
    <col min="12787" max="12787" width="2.81640625" style="123" customWidth="1"/>
    <col min="12788" max="12788" width="2.1796875" style="123"/>
    <col min="12789" max="12789" width="2.81640625" style="123" customWidth="1"/>
    <col min="12790" max="12795" width="2.1796875" style="123"/>
    <col min="12796" max="12796" width="1.81640625" style="123" customWidth="1"/>
    <col min="12797" max="13042" width="2.1796875" style="123"/>
    <col min="13043" max="13043" width="2.81640625" style="123" customWidth="1"/>
    <col min="13044" max="13044" width="2.1796875" style="123"/>
    <col min="13045" max="13045" width="2.81640625" style="123" customWidth="1"/>
    <col min="13046" max="13051" width="2.1796875" style="123"/>
    <col min="13052" max="13052" width="1.81640625" style="123" customWidth="1"/>
    <col min="13053" max="13298" width="2.1796875" style="123"/>
    <col min="13299" max="13299" width="2.81640625" style="123" customWidth="1"/>
    <col min="13300" max="13300" width="2.1796875" style="123"/>
    <col min="13301" max="13301" width="2.81640625" style="123" customWidth="1"/>
    <col min="13302" max="13307" width="2.1796875" style="123"/>
    <col min="13308" max="13308" width="1.81640625" style="123" customWidth="1"/>
    <col min="13309" max="13554" width="2.1796875" style="123"/>
    <col min="13555" max="13555" width="2.81640625" style="123" customWidth="1"/>
    <col min="13556" max="13556" width="2.1796875" style="123"/>
    <col min="13557" max="13557" width="2.81640625" style="123" customWidth="1"/>
    <col min="13558" max="13563" width="2.1796875" style="123"/>
    <col min="13564" max="13564" width="1.81640625" style="123" customWidth="1"/>
    <col min="13565" max="13810" width="2.1796875" style="123"/>
    <col min="13811" max="13811" width="2.81640625" style="123" customWidth="1"/>
    <col min="13812" max="13812" width="2.1796875" style="123"/>
    <col min="13813" max="13813" width="2.81640625" style="123" customWidth="1"/>
    <col min="13814" max="13819" width="2.1796875" style="123"/>
    <col min="13820" max="13820" width="1.81640625" style="123" customWidth="1"/>
    <col min="13821" max="14066" width="2.1796875" style="123"/>
    <col min="14067" max="14067" width="2.81640625" style="123" customWidth="1"/>
    <col min="14068" max="14068" width="2.1796875" style="123"/>
    <col min="14069" max="14069" width="2.81640625" style="123" customWidth="1"/>
    <col min="14070" max="14075" width="2.1796875" style="123"/>
    <col min="14076" max="14076" width="1.81640625" style="123" customWidth="1"/>
    <col min="14077" max="14322" width="2.1796875" style="123"/>
    <col min="14323" max="14323" width="2.81640625" style="123" customWidth="1"/>
    <col min="14324" max="14324" width="2.1796875" style="123"/>
    <col min="14325" max="14325" width="2.81640625" style="123" customWidth="1"/>
    <col min="14326" max="14331" width="2.1796875" style="123"/>
    <col min="14332" max="14332" width="1.81640625" style="123" customWidth="1"/>
    <col min="14333" max="14578" width="2.1796875" style="123"/>
    <col min="14579" max="14579" width="2.81640625" style="123" customWidth="1"/>
    <col min="14580" max="14580" width="2.1796875" style="123"/>
    <col min="14581" max="14581" width="2.81640625" style="123" customWidth="1"/>
    <col min="14582" max="14587" width="2.1796875" style="123"/>
    <col min="14588" max="14588" width="1.81640625" style="123" customWidth="1"/>
    <col min="14589" max="14834" width="2.1796875" style="123"/>
    <col min="14835" max="14835" width="2.81640625" style="123" customWidth="1"/>
    <col min="14836" max="14836" width="2.1796875" style="123"/>
    <col min="14837" max="14837" width="2.81640625" style="123" customWidth="1"/>
    <col min="14838" max="14843" width="2.1796875" style="123"/>
    <col min="14844" max="14844" width="1.81640625" style="123" customWidth="1"/>
    <col min="14845" max="15090" width="2.1796875" style="123"/>
    <col min="15091" max="15091" width="2.81640625" style="123" customWidth="1"/>
    <col min="15092" max="15092" width="2.1796875" style="123"/>
    <col min="15093" max="15093" width="2.81640625" style="123" customWidth="1"/>
    <col min="15094" max="15099" width="2.1796875" style="123"/>
    <col min="15100" max="15100" width="1.81640625" style="123" customWidth="1"/>
    <col min="15101" max="15346" width="2.1796875" style="123"/>
    <col min="15347" max="15347" width="2.81640625" style="123" customWidth="1"/>
    <col min="15348" max="15348" width="2.1796875" style="123"/>
    <col min="15349" max="15349" width="2.81640625" style="123" customWidth="1"/>
    <col min="15350" max="15355" width="2.1796875" style="123"/>
    <col min="15356" max="15356" width="1.81640625" style="123" customWidth="1"/>
    <col min="15357" max="15602" width="2.1796875" style="123"/>
    <col min="15603" max="15603" width="2.81640625" style="123" customWidth="1"/>
    <col min="15604" max="15604" width="2.1796875" style="123"/>
    <col min="15605" max="15605" width="2.81640625" style="123" customWidth="1"/>
    <col min="15606" max="15611" width="2.1796875" style="123"/>
    <col min="15612" max="15612" width="1.81640625" style="123" customWidth="1"/>
    <col min="15613" max="15858" width="2.1796875" style="123"/>
    <col min="15859" max="15859" width="2.81640625" style="123" customWidth="1"/>
    <col min="15860" max="15860" width="2.1796875" style="123"/>
    <col min="15861" max="15861" width="2.81640625" style="123" customWidth="1"/>
    <col min="15862" max="15867" width="2.1796875" style="123"/>
    <col min="15868" max="15868" width="1.81640625" style="123" customWidth="1"/>
    <col min="15869" max="16114" width="2.1796875" style="123"/>
    <col min="16115" max="16115" width="2.81640625" style="123" customWidth="1"/>
    <col min="16116" max="16116" width="2.1796875" style="123"/>
    <col min="16117" max="16117" width="2.81640625" style="123" customWidth="1"/>
    <col min="16118" max="16123" width="2.1796875" style="123"/>
    <col min="16124" max="16124" width="1.81640625" style="123" customWidth="1"/>
    <col min="16125" max="16384" width="2.1796875" style="123"/>
  </cols>
  <sheetData>
    <row r="1" spans="1:39" ht="24" thickBot="1">
      <c r="A1" s="122"/>
      <c r="B1" s="942"/>
      <c r="C1" s="942"/>
      <c r="D1" s="942"/>
      <c r="E1" s="942"/>
      <c r="F1" s="942"/>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743"/>
      <c r="AL1" s="743"/>
      <c r="AM1" s="743"/>
    </row>
    <row r="2" spans="1:39" ht="14">
      <c r="A2" s="129"/>
      <c r="B2" s="125"/>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7"/>
    </row>
    <row r="3" spans="1:39" ht="14.4" customHeight="1">
      <c r="A3" s="129"/>
      <c r="B3" s="733" t="s">
        <v>245</v>
      </c>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c r="AM3" s="735"/>
    </row>
    <row r="4" spans="1:39" ht="14.4" customHeight="1">
      <c r="A4" s="129"/>
      <c r="B4" s="733"/>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734"/>
      <c r="AM4" s="735"/>
    </row>
    <row r="5" spans="1:39" ht="14">
      <c r="A5" s="129"/>
      <c r="B5" s="128"/>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9"/>
    </row>
    <row r="6" spans="1:39" ht="15.75" customHeight="1">
      <c r="A6" s="129"/>
      <c r="B6" s="128"/>
      <c r="C6" s="122"/>
      <c r="D6" s="122"/>
      <c r="E6" s="122"/>
      <c r="F6" s="122"/>
      <c r="G6" s="122"/>
      <c r="H6" s="122"/>
      <c r="I6" s="122"/>
      <c r="J6" s="122"/>
      <c r="K6" s="122"/>
      <c r="L6" s="122"/>
      <c r="M6" s="122"/>
      <c r="N6" s="122"/>
      <c r="O6" s="122"/>
      <c r="P6" s="122"/>
      <c r="Q6" s="122"/>
      <c r="R6" s="122"/>
      <c r="S6" s="122"/>
      <c r="T6" s="122"/>
      <c r="U6" s="122"/>
      <c r="V6" s="122"/>
      <c r="W6" s="122"/>
      <c r="X6" s="744">
        <f ca="1">TODAY()</f>
        <v>45818</v>
      </c>
      <c r="Y6" s="744"/>
      <c r="Z6" s="744"/>
      <c r="AA6" s="744"/>
      <c r="AB6" s="744"/>
      <c r="AC6" s="744"/>
      <c r="AD6" s="744"/>
      <c r="AE6" s="744"/>
      <c r="AF6" s="744"/>
      <c r="AG6" s="744"/>
      <c r="AH6" s="744"/>
      <c r="AI6" s="744"/>
      <c r="AJ6" s="744"/>
      <c r="AK6" s="744"/>
      <c r="AL6" s="744"/>
      <c r="AM6" s="129"/>
    </row>
    <row r="7" spans="1:39" ht="14">
      <c r="A7" s="129"/>
      <c r="B7" s="128"/>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9"/>
    </row>
    <row r="8" spans="1:39" ht="14">
      <c r="A8" s="129"/>
      <c r="B8" s="176"/>
      <c r="C8" s="943">
        <f>宿泊者名簿!A24</f>
        <v>0</v>
      </c>
      <c r="D8" s="943"/>
      <c r="E8" s="943"/>
      <c r="F8" s="943"/>
      <c r="G8" s="943"/>
      <c r="H8" s="943"/>
      <c r="I8" s="943"/>
      <c r="J8" s="943"/>
      <c r="K8" s="943"/>
      <c r="L8" s="943"/>
      <c r="M8" s="943"/>
      <c r="N8" s="122"/>
      <c r="O8" s="122"/>
      <c r="P8" s="130"/>
      <c r="Q8" s="122"/>
      <c r="R8" s="122"/>
      <c r="S8" s="122"/>
      <c r="T8" s="122"/>
      <c r="U8" s="122"/>
      <c r="V8" s="122"/>
      <c r="W8" s="122"/>
      <c r="X8" s="122"/>
      <c r="Y8" s="122"/>
      <c r="Z8" s="122"/>
      <c r="AA8" s="122"/>
      <c r="AB8" s="122"/>
      <c r="AC8" s="122"/>
      <c r="AD8" s="122"/>
      <c r="AE8" s="122"/>
      <c r="AF8" s="122"/>
      <c r="AG8" s="122"/>
      <c r="AH8" s="122"/>
      <c r="AI8" s="122"/>
      <c r="AJ8" s="122"/>
      <c r="AK8" s="122"/>
      <c r="AL8" s="122"/>
      <c r="AM8" s="129"/>
    </row>
    <row r="9" spans="1:39" ht="14">
      <c r="A9" s="129"/>
      <c r="B9" s="128"/>
      <c r="C9" s="745">
        <f>宿泊者名簿!D25</f>
        <v>0</v>
      </c>
      <c r="D9" s="745"/>
      <c r="E9" s="745"/>
      <c r="F9" s="745"/>
      <c r="G9" s="745"/>
      <c r="H9" s="745"/>
      <c r="I9" s="745"/>
      <c r="J9" s="745"/>
      <c r="K9" s="745"/>
      <c r="L9" s="745"/>
      <c r="M9" s="745"/>
      <c r="N9" s="122" t="s">
        <v>246</v>
      </c>
      <c r="O9" s="135"/>
      <c r="R9" s="122"/>
      <c r="S9" s="122"/>
      <c r="U9" s="122"/>
      <c r="V9" s="122"/>
      <c r="W9" s="122"/>
      <c r="X9" s="122"/>
      <c r="Y9" s="122"/>
      <c r="Z9" s="122"/>
      <c r="AA9" s="122"/>
      <c r="AB9" s="122"/>
      <c r="AC9" s="122"/>
      <c r="AD9" s="122"/>
      <c r="AE9" s="122"/>
      <c r="AF9" s="122"/>
      <c r="AG9" s="122"/>
      <c r="AH9" s="122"/>
      <c r="AI9" s="122"/>
      <c r="AJ9" s="122"/>
      <c r="AK9" s="122"/>
      <c r="AL9" s="122"/>
      <c r="AM9" s="129"/>
    </row>
    <row r="10" spans="1:39" ht="18.75" customHeight="1">
      <c r="A10" s="129"/>
      <c r="B10" s="128"/>
      <c r="C10" s="122"/>
      <c r="D10" s="122"/>
      <c r="E10" s="122"/>
      <c r="F10" s="122"/>
      <c r="G10" s="122"/>
      <c r="H10" s="122"/>
      <c r="I10" s="122"/>
      <c r="J10" s="122"/>
      <c r="K10" s="122"/>
      <c r="L10" s="122"/>
      <c r="M10" s="122"/>
      <c r="N10" s="122"/>
      <c r="O10" s="745"/>
      <c r="P10" s="745"/>
      <c r="Q10" s="745"/>
      <c r="R10" s="745"/>
      <c r="S10" s="745"/>
      <c r="T10" s="745"/>
      <c r="U10" s="745"/>
      <c r="V10" s="131"/>
      <c r="W10" s="952"/>
      <c r="X10" s="952"/>
      <c r="Y10" s="952"/>
      <c r="Z10" s="952"/>
      <c r="AA10" s="952"/>
      <c r="AB10" s="952"/>
      <c r="AC10" s="952"/>
      <c r="AD10" s="952"/>
      <c r="AE10" s="952"/>
      <c r="AF10" s="132"/>
      <c r="AG10" s="132"/>
      <c r="AH10" s="132"/>
      <c r="AI10" s="132"/>
      <c r="AJ10" s="132"/>
      <c r="AK10" s="132"/>
      <c r="AL10" s="132"/>
      <c r="AM10" s="133"/>
    </row>
    <row r="11" spans="1:39" ht="18.75" customHeight="1">
      <c r="A11" s="129"/>
      <c r="B11" s="128"/>
      <c r="C11" s="122"/>
      <c r="D11" s="122"/>
      <c r="E11" s="122"/>
      <c r="F11" s="122"/>
      <c r="G11" s="122"/>
      <c r="H11" s="122"/>
      <c r="I11" s="122"/>
      <c r="J11" s="122"/>
      <c r="K11" s="122"/>
      <c r="L11" s="122"/>
      <c r="M11" s="122"/>
      <c r="N11" s="122"/>
      <c r="O11" s="122"/>
      <c r="P11" s="122"/>
      <c r="Q11" s="122"/>
      <c r="R11" s="122"/>
      <c r="S11" s="122"/>
      <c r="T11" s="122"/>
      <c r="U11" s="122"/>
      <c r="V11" s="122"/>
      <c r="W11" s="132"/>
      <c r="X11" s="132"/>
      <c r="Y11" s="132"/>
      <c r="Z11" s="132"/>
      <c r="AA11" s="132"/>
      <c r="AB11" s="132"/>
      <c r="AC11" s="132"/>
      <c r="AD11" s="132"/>
      <c r="AE11" s="132"/>
      <c r="AF11" s="132"/>
      <c r="AG11" s="132"/>
      <c r="AH11" s="132"/>
      <c r="AI11" s="132"/>
      <c r="AJ11" s="132"/>
      <c r="AK11" s="132"/>
      <c r="AL11" s="132"/>
      <c r="AM11" s="133"/>
    </row>
    <row r="12" spans="1:39" ht="19.5" customHeight="1">
      <c r="A12" s="129"/>
      <c r="B12" s="128"/>
      <c r="C12" s="122"/>
      <c r="D12" s="122"/>
      <c r="E12" s="122"/>
      <c r="F12" s="122"/>
      <c r="G12" s="122"/>
      <c r="H12" s="122"/>
      <c r="I12" s="122"/>
      <c r="J12" s="122"/>
      <c r="K12" s="122"/>
      <c r="L12" s="122"/>
      <c r="M12" s="122"/>
      <c r="N12" s="122"/>
      <c r="O12" s="745"/>
      <c r="P12" s="745"/>
      <c r="Q12" s="745"/>
      <c r="R12" s="745"/>
      <c r="S12" s="745"/>
      <c r="T12" s="745"/>
      <c r="U12" s="745"/>
      <c r="V12" s="122"/>
      <c r="W12" s="953" t="s">
        <v>247</v>
      </c>
      <c r="X12" s="953"/>
      <c r="Y12" s="953"/>
      <c r="Z12" s="953"/>
      <c r="AA12" s="953"/>
      <c r="AB12" s="953"/>
      <c r="AC12" s="953"/>
      <c r="AD12" s="953"/>
      <c r="AE12" s="953"/>
      <c r="AF12" s="953"/>
      <c r="AG12" s="953"/>
      <c r="AH12" s="953"/>
      <c r="AI12" s="953"/>
      <c r="AJ12" s="953"/>
      <c r="AK12" s="953"/>
      <c r="AL12" s="151"/>
      <c r="AM12" s="152"/>
    </row>
    <row r="13" spans="1:39" ht="19.5" customHeight="1">
      <c r="A13" s="129"/>
      <c r="B13" s="128"/>
      <c r="C13" s="122"/>
      <c r="D13" s="122"/>
      <c r="E13" s="122"/>
      <c r="F13" s="122"/>
      <c r="G13" s="122"/>
      <c r="H13" s="122"/>
      <c r="I13" s="122"/>
      <c r="J13" s="122"/>
      <c r="K13" s="122"/>
      <c r="L13" s="122"/>
      <c r="M13" s="122"/>
      <c r="N13" s="122"/>
      <c r="O13" s="122"/>
      <c r="P13" s="122"/>
      <c r="Q13" s="122"/>
      <c r="R13" s="122"/>
      <c r="S13" s="122"/>
      <c r="T13" s="122"/>
      <c r="U13" s="122"/>
      <c r="V13" s="122"/>
      <c r="W13" s="151"/>
      <c r="X13" s="151"/>
      <c r="Y13" s="151"/>
      <c r="Z13" s="953" t="s">
        <v>248</v>
      </c>
      <c r="AA13" s="953"/>
      <c r="AB13" s="953"/>
      <c r="AC13" s="953"/>
      <c r="AD13" s="953"/>
      <c r="AE13" s="953"/>
      <c r="AF13" s="953"/>
      <c r="AG13" s="953"/>
      <c r="AH13" s="953"/>
      <c r="AI13" s="953"/>
      <c r="AJ13" s="953"/>
      <c r="AK13" s="953"/>
      <c r="AL13" s="151"/>
      <c r="AM13" s="152"/>
    </row>
    <row r="14" spans="1:39" ht="19.5" customHeight="1">
      <c r="A14" s="129"/>
      <c r="B14" s="128"/>
      <c r="C14" s="122"/>
      <c r="D14" s="122"/>
      <c r="E14" s="122"/>
      <c r="F14" s="122"/>
      <c r="G14" s="122"/>
      <c r="H14" s="122" t="s">
        <v>249</v>
      </c>
      <c r="I14" s="122"/>
      <c r="J14" s="122"/>
      <c r="K14" s="122"/>
      <c r="L14" s="122"/>
      <c r="M14" s="122"/>
      <c r="N14" s="122"/>
      <c r="O14" s="122"/>
      <c r="P14" s="122"/>
      <c r="Q14" s="122"/>
      <c r="R14" s="122"/>
      <c r="S14" s="122"/>
      <c r="T14" s="122"/>
      <c r="U14" s="122"/>
      <c r="V14" s="122"/>
      <c r="W14" s="151"/>
      <c r="X14" s="151"/>
      <c r="Y14" s="151"/>
      <c r="Z14" s="151"/>
      <c r="AA14" s="151"/>
      <c r="AB14" s="151"/>
      <c r="AC14" s="151"/>
      <c r="AD14" s="151"/>
      <c r="AE14" s="151"/>
      <c r="AF14" s="151"/>
      <c r="AG14" s="151"/>
      <c r="AH14" s="151"/>
      <c r="AI14" s="151"/>
      <c r="AJ14" s="151"/>
      <c r="AK14" s="151"/>
      <c r="AL14" s="151"/>
      <c r="AM14" s="152"/>
    </row>
    <row r="15" spans="1:39" ht="19.5" customHeight="1">
      <c r="A15" s="129"/>
      <c r="B15" s="128"/>
      <c r="C15" s="122"/>
      <c r="D15" s="122"/>
      <c r="E15" s="122"/>
      <c r="F15" s="122"/>
      <c r="G15" s="122"/>
      <c r="H15" s="122"/>
      <c r="I15" s="122"/>
      <c r="J15" s="122"/>
      <c r="K15" s="122"/>
      <c r="L15" s="122"/>
      <c r="M15" s="122"/>
      <c r="N15" s="122"/>
      <c r="O15" s="122"/>
      <c r="P15" s="122"/>
      <c r="Q15" s="122"/>
      <c r="R15" s="122"/>
      <c r="S15" s="122"/>
      <c r="T15" s="122"/>
      <c r="U15" s="122"/>
      <c r="V15" s="122"/>
      <c r="W15" s="151"/>
      <c r="X15" s="151"/>
      <c r="Y15" s="151"/>
      <c r="Z15" s="151"/>
      <c r="AA15" s="151"/>
      <c r="AB15" s="151"/>
      <c r="AC15" s="151"/>
      <c r="AD15" s="151"/>
      <c r="AE15" s="151"/>
      <c r="AF15" s="151"/>
      <c r="AG15" s="151"/>
      <c r="AH15" s="151"/>
      <c r="AI15" s="151"/>
      <c r="AJ15" s="151"/>
      <c r="AK15" s="151"/>
      <c r="AL15" s="151"/>
      <c r="AM15" s="152"/>
    </row>
    <row r="16" spans="1:39" ht="19.5" customHeight="1">
      <c r="A16" s="129"/>
      <c r="B16" s="128"/>
      <c r="AL16" s="122"/>
      <c r="AM16" s="129"/>
    </row>
    <row r="17" spans="1:39" ht="19.5" customHeight="1">
      <c r="A17" s="129"/>
      <c r="B17" s="128"/>
      <c r="C17" s="740" t="s">
        <v>211</v>
      </c>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122"/>
      <c r="AM17" s="129"/>
    </row>
    <row r="18" spans="1:39" ht="19.5" customHeight="1">
      <c r="A18" s="129"/>
      <c r="B18" s="128"/>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9"/>
    </row>
    <row r="19" spans="1:39" ht="19.5" customHeight="1">
      <c r="A19" s="129"/>
      <c r="B19" s="751" t="s">
        <v>212</v>
      </c>
      <c r="C19" s="752"/>
      <c r="D19" s="752"/>
      <c r="E19" s="752"/>
      <c r="F19" s="752"/>
      <c r="G19" s="752"/>
      <c r="H19" s="752"/>
      <c r="I19" s="752"/>
      <c r="J19" s="944">
        <f>宿泊者名簿!D29</f>
        <v>0</v>
      </c>
      <c r="K19" s="945"/>
      <c r="L19" s="945"/>
      <c r="M19" s="945"/>
      <c r="N19" s="945"/>
      <c r="O19" s="945"/>
      <c r="P19" s="945"/>
      <c r="Q19" s="945"/>
      <c r="R19" s="945"/>
      <c r="S19" s="945"/>
      <c r="T19" s="945"/>
      <c r="U19" s="945"/>
      <c r="V19" s="945"/>
      <c r="W19" s="945"/>
      <c r="X19" s="945"/>
      <c r="Y19" s="945"/>
      <c r="Z19" s="945"/>
      <c r="AA19" s="945"/>
      <c r="AB19" s="945"/>
      <c r="AC19" s="945"/>
      <c r="AD19" s="945"/>
      <c r="AE19" s="945"/>
      <c r="AF19" s="945"/>
      <c r="AG19" s="945"/>
      <c r="AH19" s="945"/>
      <c r="AI19" s="945"/>
      <c r="AJ19" s="945"/>
      <c r="AK19" s="945"/>
      <c r="AL19" s="945"/>
      <c r="AM19" s="946"/>
    </row>
    <row r="20" spans="1:39" ht="19.5" customHeight="1">
      <c r="A20" s="129"/>
      <c r="B20" s="753"/>
      <c r="C20" s="754"/>
      <c r="D20" s="754"/>
      <c r="E20" s="754"/>
      <c r="F20" s="754"/>
      <c r="G20" s="754"/>
      <c r="H20" s="754"/>
      <c r="I20" s="754"/>
      <c r="J20" s="947"/>
      <c r="K20" s="948"/>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9"/>
    </row>
    <row r="21" spans="1:39" ht="15" customHeight="1">
      <c r="A21" s="129"/>
      <c r="B21" s="751" t="s">
        <v>213</v>
      </c>
      <c r="C21" s="752"/>
      <c r="D21" s="752"/>
      <c r="E21" s="752"/>
      <c r="F21" s="752"/>
      <c r="G21" s="752"/>
      <c r="H21" s="752"/>
      <c r="I21" s="752"/>
      <c r="J21" s="148"/>
      <c r="K21" s="933" t="str">
        <f>'[2]宿泊利用許可申請書(入力不可)'!J31</f>
        <v>令和</v>
      </c>
      <c r="L21" s="933"/>
      <c r="M21" s="933"/>
      <c r="N21" s="737">
        <f>宿泊者名簿!M23</f>
        <v>0</v>
      </c>
      <c r="O21" s="737"/>
      <c r="P21" s="737" t="s">
        <v>215</v>
      </c>
      <c r="Q21" s="737"/>
      <c r="R21" s="955">
        <f>宿泊者名簿!P23</f>
        <v>0</v>
      </c>
      <c r="S21" s="955"/>
      <c r="T21" s="940" t="s">
        <v>255</v>
      </c>
      <c r="U21" s="940"/>
      <c r="V21" s="955">
        <f>宿泊者名簿!R23</f>
        <v>0</v>
      </c>
      <c r="W21" s="955"/>
      <c r="X21" s="940" t="s">
        <v>258</v>
      </c>
      <c r="Y21" s="940"/>
      <c r="Z21" s="954" t="s">
        <v>257</v>
      </c>
      <c r="AA21" s="954"/>
      <c r="AB21" s="940" t="str">
        <f>'宿泊利用許可申請書(入力不可)'!AT30</f>
        <v>木</v>
      </c>
      <c r="AC21" s="940"/>
      <c r="AD21" s="938" t="s">
        <v>256</v>
      </c>
      <c r="AE21" s="938"/>
      <c r="AF21" s="960">
        <f>活動申込!C4</f>
        <v>0</v>
      </c>
      <c r="AG21" s="960"/>
      <c r="AH21" s="960"/>
      <c r="AI21" s="960"/>
      <c r="AJ21" s="174"/>
      <c r="AK21" s="950" t="s">
        <v>220</v>
      </c>
      <c r="AL21" s="950"/>
      <c r="AM21" s="951"/>
    </row>
    <row r="22" spans="1:39" ht="15" customHeight="1">
      <c r="A22" s="129"/>
      <c r="B22" s="786"/>
      <c r="C22" s="787"/>
      <c r="D22" s="787"/>
      <c r="E22" s="787"/>
      <c r="F22" s="787"/>
      <c r="G22" s="787"/>
      <c r="H22" s="787"/>
      <c r="I22" s="787"/>
      <c r="J22" s="149"/>
      <c r="K22" s="934"/>
      <c r="L22" s="934"/>
      <c r="M22" s="934"/>
      <c r="N22" s="738"/>
      <c r="O22" s="738"/>
      <c r="P22" s="738"/>
      <c r="Q22" s="738"/>
      <c r="R22" s="929"/>
      <c r="S22" s="929"/>
      <c r="T22" s="931"/>
      <c r="U22" s="931"/>
      <c r="V22" s="929"/>
      <c r="W22" s="929"/>
      <c r="X22" s="931"/>
      <c r="Y22" s="931"/>
      <c r="Z22" s="936"/>
      <c r="AA22" s="936"/>
      <c r="AB22" s="931"/>
      <c r="AC22" s="931"/>
      <c r="AD22" s="939"/>
      <c r="AE22" s="939"/>
      <c r="AF22" s="958"/>
      <c r="AG22" s="958"/>
      <c r="AH22" s="958"/>
      <c r="AI22" s="958"/>
      <c r="AJ22" s="233"/>
      <c r="AK22" s="761"/>
      <c r="AL22" s="761"/>
      <c r="AM22" s="762"/>
    </row>
    <row r="23" spans="1:39" ht="15" customHeight="1">
      <c r="A23" s="129"/>
      <c r="B23" s="786"/>
      <c r="C23" s="787"/>
      <c r="D23" s="787"/>
      <c r="E23" s="787"/>
      <c r="F23" s="787"/>
      <c r="G23" s="787"/>
      <c r="H23" s="787"/>
      <c r="I23" s="787"/>
      <c r="J23" s="149"/>
      <c r="K23" s="934"/>
      <c r="L23" s="934"/>
      <c r="M23" s="934"/>
      <c r="N23" s="738"/>
      <c r="O23" s="738"/>
      <c r="P23" s="738"/>
      <c r="Q23" s="738"/>
      <c r="R23" s="929">
        <f>宿泊者名簿!P23</f>
        <v>0</v>
      </c>
      <c r="S23" s="929"/>
      <c r="T23" s="931" t="s">
        <v>255</v>
      </c>
      <c r="U23" s="931"/>
      <c r="V23" s="929">
        <f>宿泊者名簿!M26+V21</f>
        <v>0</v>
      </c>
      <c r="W23" s="929"/>
      <c r="X23" s="931" t="s">
        <v>258</v>
      </c>
      <c r="Y23" s="931"/>
      <c r="Z23" s="936" t="s">
        <v>257</v>
      </c>
      <c r="AA23" s="936"/>
      <c r="AB23" s="931" t="str">
        <f>'宿泊利用許可申請書(入力不可)'!AT32</f>
        <v>木</v>
      </c>
      <c r="AC23" s="931"/>
      <c r="AD23" s="939" t="s">
        <v>256</v>
      </c>
      <c r="AE23" s="939"/>
      <c r="AF23" s="958">
        <f>活動申込!R4</f>
        <v>0</v>
      </c>
      <c r="AG23" s="958"/>
      <c r="AH23" s="958"/>
      <c r="AI23" s="958"/>
      <c r="AJ23" s="233"/>
      <c r="AK23" s="761" t="s">
        <v>221</v>
      </c>
      <c r="AL23" s="761"/>
      <c r="AM23" s="762"/>
    </row>
    <row r="24" spans="1:39" ht="15" customHeight="1">
      <c r="A24" s="129"/>
      <c r="B24" s="753"/>
      <c r="C24" s="754"/>
      <c r="D24" s="754"/>
      <c r="E24" s="754"/>
      <c r="F24" s="754"/>
      <c r="G24" s="754"/>
      <c r="H24" s="754"/>
      <c r="I24" s="754"/>
      <c r="J24" s="150"/>
      <c r="K24" s="935"/>
      <c r="L24" s="935"/>
      <c r="M24" s="935"/>
      <c r="N24" s="792"/>
      <c r="O24" s="792"/>
      <c r="P24" s="792"/>
      <c r="Q24" s="792"/>
      <c r="R24" s="930"/>
      <c r="S24" s="930"/>
      <c r="T24" s="932"/>
      <c r="U24" s="932"/>
      <c r="V24" s="930"/>
      <c r="W24" s="930"/>
      <c r="X24" s="932"/>
      <c r="Y24" s="932"/>
      <c r="Z24" s="937"/>
      <c r="AA24" s="937"/>
      <c r="AB24" s="932"/>
      <c r="AC24" s="932"/>
      <c r="AD24" s="941"/>
      <c r="AE24" s="941"/>
      <c r="AF24" s="959"/>
      <c r="AG24" s="959"/>
      <c r="AH24" s="959"/>
      <c r="AI24" s="959"/>
      <c r="AJ24" s="175"/>
      <c r="AK24" s="956"/>
      <c r="AL24" s="956"/>
      <c r="AM24" s="957"/>
    </row>
    <row r="25" spans="1:39" ht="17.25" customHeight="1">
      <c r="A25" s="129"/>
      <c r="B25" s="774" t="s">
        <v>222</v>
      </c>
      <c r="C25" s="739"/>
      <c r="D25" s="739"/>
      <c r="E25" s="739"/>
      <c r="F25" s="739"/>
      <c r="G25" s="739"/>
      <c r="H25" s="739"/>
      <c r="I25" s="775"/>
      <c r="J25" s="778" t="s">
        <v>223</v>
      </c>
      <c r="K25" s="779"/>
      <c r="L25" s="926">
        <f>宿泊者名簿!E31</f>
        <v>0</v>
      </c>
      <c r="M25" s="926"/>
      <c r="N25" s="926"/>
      <c r="O25" s="764" t="s">
        <v>224</v>
      </c>
      <c r="P25" s="764"/>
      <c r="Q25" s="764" t="s">
        <v>225</v>
      </c>
      <c r="R25" s="764"/>
      <c r="S25" s="739" t="s">
        <v>226</v>
      </c>
      <c r="T25" s="739"/>
      <c r="U25" s="926">
        <f>宿泊者名簿!E32</f>
        <v>0</v>
      </c>
      <c r="V25" s="926"/>
      <c r="W25" s="926"/>
      <c r="X25" s="764" t="s">
        <v>224</v>
      </c>
      <c r="Y25" s="764"/>
      <c r="Z25" s="764"/>
      <c r="AA25" s="764"/>
      <c r="AB25" s="764" t="s">
        <v>227</v>
      </c>
      <c r="AC25" s="764"/>
      <c r="AD25" s="926">
        <f>L25+U25</f>
        <v>0</v>
      </c>
      <c r="AE25" s="926"/>
      <c r="AF25" s="926"/>
      <c r="AG25" s="764" t="s">
        <v>224</v>
      </c>
      <c r="AH25" s="764"/>
      <c r="AI25" s="788"/>
      <c r="AJ25" s="788"/>
      <c r="AK25" s="788"/>
      <c r="AL25" s="788"/>
      <c r="AM25" s="789"/>
    </row>
    <row r="26" spans="1:39" ht="17.25" customHeight="1">
      <c r="A26" s="129"/>
      <c r="B26" s="776"/>
      <c r="C26" s="740"/>
      <c r="D26" s="740"/>
      <c r="E26" s="740"/>
      <c r="F26" s="740"/>
      <c r="G26" s="740"/>
      <c r="H26" s="740"/>
      <c r="I26" s="777"/>
      <c r="J26" s="780"/>
      <c r="K26" s="781"/>
      <c r="L26" s="927"/>
      <c r="M26" s="927"/>
      <c r="N26" s="927"/>
      <c r="O26" s="765"/>
      <c r="P26" s="765"/>
      <c r="Q26" s="765"/>
      <c r="R26" s="765"/>
      <c r="S26" s="740"/>
      <c r="T26" s="740"/>
      <c r="U26" s="927"/>
      <c r="V26" s="927"/>
      <c r="W26" s="927"/>
      <c r="X26" s="765"/>
      <c r="Y26" s="765"/>
      <c r="Z26" s="765"/>
      <c r="AA26" s="765"/>
      <c r="AB26" s="765"/>
      <c r="AC26" s="765"/>
      <c r="AD26" s="927"/>
      <c r="AE26" s="927"/>
      <c r="AF26" s="927"/>
      <c r="AG26" s="765"/>
      <c r="AH26" s="765"/>
      <c r="AI26" s="790"/>
      <c r="AJ26" s="790"/>
      <c r="AK26" s="790"/>
      <c r="AL26" s="790"/>
      <c r="AM26" s="791"/>
    </row>
    <row r="27" spans="1:39" ht="12.75" customHeight="1">
      <c r="A27" s="129"/>
      <c r="B27" s="795" t="s">
        <v>228</v>
      </c>
      <c r="C27" s="752"/>
      <c r="D27" s="752"/>
      <c r="E27" s="752"/>
      <c r="F27" s="752"/>
      <c r="G27" s="752"/>
      <c r="H27" s="752"/>
      <c r="I27" s="752"/>
      <c r="J27" s="752" t="s">
        <v>229</v>
      </c>
      <c r="K27" s="752"/>
      <c r="L27" s="752"/>
      <c r="M27" s="796"/>
      <c r="N27" s="926">
        <f>宿泊者名簿!D27</f>
        <v>0</v>
      </c>
      <c r="O27" s="926"/>
      <c r="P27" s="926"/>
      <c r="Q27" s="926"/>
      <c r="R27" s="926"/>
      <c r="S27" s="926"/>
      <c r="T27" s="926"/>
      <c r="U27" s="926"/>
      <c r="V27" s="926" t="s">
        <v>250</v>
      </c>
      <c r="W27" s="926"/>
      <c r="X27" s="153"/>
      <c r="Y27" s="154"/>
      <c r="Z27" s="775"/>
      <c r="AA27" s="752"/>
      <c r="AB27" s="752"/>
      <c r="AC27" s="796"/>
      <c r="AD27" s="922"/>
      <c r="AE27" s="922"/>
      <c r="AF27" s="922"/>
      <c r="AG27" s="922"/>
      <c r="AH27" s="922"/>
      <c r="AI27" s="922"/>
      <c r="AJ27" s="922"/>
      <c r="AK27" s="922"/>
      <c r="AL27" s="922"/>
      <c r="AM27" s="923"/>
    </row>
    <row r="28" spans="1:39" ht="12.75" customHeight="1">
      <c r="A28" s="129"/>
      <c r="B28" s="786"/>
      <c r="C28" s="787"/>
      <c r="D28" s="787"/>
      <c r="E28" s="787"/>
      <c r="F28" s="787"/>
      <c r="G28" s="787"/>
      <c r="H28" s="787"/>
      <c r="I28" s="787"/>
      <c r="J28" s="787"/>
      <c r="K28" s="787"/>
      <c r="L28" s="787"/>
      <c r="M28" s="797"/>
      <c r="N28" s="927"/>
      <c r="O28" s="927"/>
      <c r="P28" s="927"/>
      <c r="Q28" s="927"/>
      <c r="R28" s="927"/>
      <c r="S28" s="927"/>
      <c r="T28" s="927"/>
      <c r="U28" s="927"/>
      <c r="V28" s="927"/>
      <c r="W28" s="927"/>
      <c r="X28" s="234"/>
      <c r="Y28" s="235"/>
      <c r="Z28" s="777"/>
      <c r="AA28" s="787"/>
      <c r="AB28" s="787"/>
      <c r="AC28" s="797"/>
      <c r="AD28" s="924"/>
      <c r="AE28" s="924"/>
      <c r="AF28" s="924"/>
      <c r="AG28" s="924"/>
      <c r="AH28" s="924"/>
      <c r="AI28" s="924"/>
      <c r="AJ28" s="924"/>
      <c r="AK28" s="924"/>
      <c r="AL28" s="924"/>
      <c r="AM28" s="925"/>
    </row>
    <row r="29" spans="1:39" ht="12.75" customHeight="1" thickBot="1">
      <c r="A29" s="129"/>
      <c r="B29" s="753"/>
      <c r="C29" s="754"/>
      <c r="D29" s="754"/>
      <c r="E29" s="754"/>
      <c r="F29" s="754"/>
      <c r="G29" s="754"/>
      <c r="H29" s="754"/>
      <c r="I29" s="754"/>
      <c r="J29" s="754"/>
      <c r="K29" s="754"/>
      <c r="L29" s="754"/>
      <c r="M29" s="799"/>
      <c r="N29" s="928"/>
      <c r="O29" s="928"/>
      <c r="P29" s="928"/>
      <c r="Q29" s="928"/>
      <c r="R29" s="928"/>
      <c r="S29" s="928"/>
      <c r="T29" s="928"/>
      <c r="U29" s="928"/>
      <c r="V29" s="928"/>
      <c r="W29" s="928"/>
      <c r="X29" s="155"/>
      <c r="Y29" s="156"/>
      <c r="Z29" s="798"/>
      <c r="AA29" s="754"/>
      <c r="AB29" s="754"/>
      <c r="AC29" s="799"/>
      <c r="AD29" s="924"/>
      <c r="AE29" s="924"/>
      <c r="AF29" s="924"/>
      <c r="AG29" s="924"/>
      <c r="AH29" s="924"/>
      <c r="AI29" s="924"/>
      <c r="AJ29" s="924"/>
      <c r="AK29" s="924"/>
      <c r="AL29" s="924"/>
      <c r="AM29" s="925"/>
    </row>
    <row r="30" spans="1:39" ht="9.75" customHeight="1">
      <c r="A30" s="129"/>
      <c r="B30" s="802" t="s">
        <v>231</v>
      </c>
      <c r="C30" s="803"/>
      <c r="D30" s="803"/>
      <c r="E30" s="803"/>
      <c r="F30" s="808" t="s">
        <v>232</v>
      </c>
      <c r="G30" s="809"/>
      <c r="H30" s="809"/>
      <c r="I30" s="810"/>
      <c r="J30" s="817" t="s">
        <v>233</v>
      </c>
      <c r="K30" s="817"/>
      <c r="L30" s="817"/>
      <c r="M30" s="817"/>
      <c r="N30" s="817"/>
      <c r="O30" s="818" t="s">
        <v>234</v>
      </c>
      <c r="P30" s="819"/>
      <c r="Q30" s="819"/>
      <c r="R30" s="819"/>
      <c r="S30" s="819"/>
      <c r="T30" s="819"/>
      <c r="U30" s="819"/>
      <c r="V30" s="819"/>
      <c r="W30" s="819"/>
      <c r="X30" s="819"/>
      <c r="Y30" s="819"/>
      <c r="Z30" s="819"/>
      <c r="AA30" s="819"/>
      <c r="AB30" s="819"/>
      <c r="AC30" s="819"/>
      <c r="AD30" s="819"/>
      <c r="AE30" s="819"/>
      <c r="AF30" s="819"/>
      <c r="AG30" s="819"/>
      <c r="AH30" s="820"/>
      <c r="AI30" s="913" t="s">
        <v>235</v>
      </c>
      <c r="AJ30" s="914"/>
      <c r="AK30" s="914"/>
      <c r="AL30" s="914"/>
      <c r="AM30" s="915"/>
    </row>
    <row r="31" spans="1:39" ht="9.75" customHeight="1">
      <c r="A31" s="129"/>
      <c r="B31" s="804"/>
      <c r="C31" s="805"/>
      <c r="D31" s="805"/>
      <c r="E31" s="805"/>
      <c r="F31" s="811"/>
      <c r="G31" s="812"/>
      <c r="H31" s="812"/>
      <c r="I31" s="813"/>
      <c r="J31" s="817"/>
      <c r="K31" s="817"/>
      <c r="L31" s="817"/>
      <c r="M31" s="817"/>
      <c r="N31" s="817"/>
      <c r="O31" s="821"/>
      <c r="P31" s="822"/>
      <c r="Q31" s="822"/>
      <c r="R31" s="822"/>
      <c r="S31" s="822"/>
      <c r="T31" s="822"/>
      <c r="U31" s="822"/>
      <c r="V31" s="822"/>
      <c r="W31" s="822"/>
      <c r="X31" s="822"/>
      <c r="Y31" s="822"/>
      <c r="Z31" s="822"/>
      <c r="AA31" s="822"/>
      <c r="AB31" s="822"/>
      <c r="AC31" s="822"/>
      <c r="AD31" s="822"/>
      <c r="AE31" s="822"/>
      <c r="AF31" s="822"/>
      <c r="AG31" s="822"/>
      <c r="AH31" s="823"/>
      <c r="AI31" s="916"/>
      <c r="AJ31" s="917"/>
      <c r="AK31" s="917"/>
      <c r="AL31" s="917"/>
      <c r="AM31" s="918"/>
    </row>
    <row r="32" spans="1:39" ht="9.75" customHeight="1">
      <c r="A32" s="129"/>
      <c r="B32" s="804"/>
      <c r="C32" s="805"/>
      <c r="D32" s="805"/>
      <c r="E32" s="805"/>
      <c r="F32" s="811"/>
      <c r="G32" s="812"/>
      <c r="H32" s="812"/>
      <c r="I32" s="813"/>
      <c r="J32" s="817"/>
      <c r="K32" s="817"/>
      <c r="L32" s="817"/>
      <c r="M32" s="817"/>
      <c r="N32" s="817"/>
      <c r="O32" s="829" t="s">
        <v>236</v>
      </c>
      <c r="P32" s="788"/>
      <c r="Q32" s="788"/>
      <c r="R32" s="788"/>
      <c r="S32" s="830"/>
      <c r="T32" s="788" t="s">
        <v>237</v>
      </c>
      <c r="U32" s="788"/>
      <c r="V32" s="788"/>
      <c r="W32" s="788"/>
      <c r="X32" s="788"/>
      <c r="Y32" s="829" t="s">
        <v>238</v>
      </c>
      <c r="Z32" s="788"/>
      <c r="AA32" s="788"/>
      <c r="AB32" s="788"/>
      <c r="AC32" s="830"/>
      <c r="AD32" s="788" t="s">
        <v>239</v>
      </c>
      <c r="AE32" s="788"/>
      <c r="AF32" s="788"/>
      <c r="AG32" s="788"/>
      <c r="AH32" s="789"/>
      <c r="AI32" s="916"/>
      <c r="AJ32" s="917"/>
      <c r="AK32" s="917"/>
      <c r="AL32" s="917"/>
      <c r="AM32" s="918"/>
    </row>
    <row r="33" spans="1:39" ht="9.75" customHeight="1">
      <c r="A33" s="129"/>
      <c r="B33" s="806"/>
      <c r="C33" s="807"/>
      <c r="D33" s="807"/>
      <c r="E33" s="807"/>
      <c r="F33" s="814"/>
      <c r="G33" s="815"/>
      <c r="H33" s="815"/>
      <c r="I33" s="816"/>
      <c r="J33" s="817"/>
      <c r="K33" s="817"/>
      <c r="L33" s="817"/>
      <c r="M33" s="817"/>
      <c r="N33" s="817"/>
      <c r="O33" s="831"/>
      <c r="P33" s="832"/>
      <c r="Q33" s="832"/>
      <c r="R33" s="832"/>
      <c r="S33" s="833"/>
      <c r="T33" s="832"/>
      <c r="U33" s="832"/>
      <c r="V33" s="832"/>
      <c r="W33" s="832"/>
      <c r="X33" s="832"/>
      <c r="Y33" s="831"/>
      <c r="Z33" s="832"/>
      <c r="AA33" s="832"/>
      <c r="AB33" s="832"/>
      <c r="AC33" s="833"/>
      <c r="AD33" s="832"/>
      <c r="AE33" s="832"/>
      <c r="AF33" s="832"/>
      <c r="AG33" s="832"/>
      <c r="AH33" s="834"/>
      <c r="AI33" s="919"/>
      <c r="AJ33" s="920"/>
      <c r="AK33" s="920"/>
      <c r="AL33" s="920"/>
      <c r="AM33" s="921"/>
    </row>
    <row r="34" spans="1:39" ht="14.25" customHeight="1">
      <c r="A34" s="129"/>
      <c r="B34" s="845" t="s">
        <v>251</v>
      </c>
      <c r="C34" s="809"/>
      <c r="D34" s="809"/>
      <c r="E34" s="809"/>
      <c r="F34" s="159"/>
      <c r="G34" s="160"/>
      <c r="H34" s="160"/>
      <c r="I34" s="161"/>
      <c r="J34" s="138" t="s">
        <v>223</v>
      </c>
      <c r="K34" s="903">
        <f>宿泊者名簿!J2+宿泊者名簿!J4+宿泊者名簿!J6+宿泊者名簿!J8+宿泊者名簿!J10+宿泊者名簿!J12+宿泊者名簿!J14</f>
        <v>0</v>
      </c>
      <c r="L34" s="903"/>
      <c r="M34" s="903"/>
      <c r="N34" s="139" t="s">
        <v>224</v>
      </c>
      <c r="O34" s="904">
        <f>宿泊者名簿!C3+宿泊者名簿!C4</f>
        <v>0</v>
      </c>
      <c r="P34" s="905"/>
      <c r="Q34" s="905"/>
      <c r="R34" s="905"/>
      <c r="S34" s="906"/>
      <c r="T34" s="905">
        <f>宿泊者名簿!C5</f>
        <v>0</v>
      </c>
      <c r="U34" s="905"/>
      <c r="V34" s="905"/>
      <c r="W34" s="905"/>
      <c r="X34" s="905"/>
      <c r="Y34" s="851">
        <f>宿泊者名簿!C6+宿泊者名簿!C7+宿泊者名簿!C8</f>
        <v>0</v>
      </c>
      <c r="Z34" s="852"/>
      <c r="AA34" s="852"/>
      <c r="AB34" s="852"/>
      <c r="AC34" s="853"/>
      <c r="AD34" s="852">
        <f>宿泊者名簿!C2</f>
        <v>0</v>
      </c>
      <c r="AE34" s="852"/>
      <c r="AF34" s="852"/>
      <c r="AG34" s="852"/>
      <c r="AH34" s="860"/>
      <c r="AI34" s="739"/>
      <c r="AJ34" s="739"/>
      <c r="AK34" s="739"/>
      <c r="AL34" s="739"/>
      <c r="AM34" s="775"/>
    </row>
    <row r="35" spans="1:39" ht="14.25" customHeight="1">
      <c r="A35" s="129"/>
      <c r="B35" s="846"/>
      <c r="C35" s="812"/>
      <c r="D35" s="812"/>
      <c r="E35" s="812"/>
      <c r="F35" s="172">
        <f>宿泊者名簿!P23</f>
        <v>0</v>
      </c>
      <c r="G35" s="141" t="s">
        <v>216</v>
      </c>
      <c r="H35" s="165">
        <f>宿泊者名簿!R23</f>
        <v>0</v>
      </c>
      <c r="I35" s="142" t="s">
        <v>217</v>
      </c>
      <c r="J35" s="143" t="s">
        <v>226</v>
      </c>
      <c r="K35" s="892">
        <f>宿泊者名簿!J3+宿泊者名簿!J5+宿泊者名簿!J7+宿泊者名簿!J9+宿泊者名簿!J11+宿泊者名簿!J13+宿泊者名簿!J15</f>
        <v>0</v>
      </c>
      <c r="L35" s="892"/>
      <c r="M35" s="892"/>
      <c r="N35" s="144" t="s">
        <v>224</v>
      </c>
      <c r="O35" s="907"/>
      <c r="P35" s="908"/>
      <c r="Q35" s="908"/>
      <c r="R35" s="908"/>
      <c r="S35" s="909"/>
      <c r="T35" s="908"/>
      <c r="U35" s="908"/>
      <c r="V35" s="908"/>
      <c r="W35" s="908"/>
      <c r="X35" s="908"/>
      <c r="Y35" s="854"/>
      <c r="Z35" s="855"/>
      <c r="AA35" s="855"/>
      <c r="AB35" s="855"/>
      <c r="AC35" s="856"/>
      <c r="AD35" s="855"/>
      <c r="AE35" s="855"/>
      <c r="AF35" s="855"/>
      <c r="AG35" s="855"/>
      <c r="AH35" s="861"/>
      <c r="AI35" s="740"/>
      <c r="AJ35" s="740"/>
      <c r="AK35" s="740"/>
      <c r="AL35" s="740"/>
      <c r="AM35" s="777"/>
    </row>
    <row r="36" spans="1:39" ht="14.25" customHeight="1">
      <c r="A36" s="129"/>
      <c r="B36" s="847"/>
      <c r="C36" s="815"/>
      <c r="D36" s="815"/>
      <c r="E36" s="815"/>
      <c r="F36" s="162"/>
      <c r="G36" s="163"/>
      <c r="H36" s="163"/>
      <c r="I36" s="164"/>
      <c r="J36" s="145" t="s">
        <v>227</v>
      </c>
      <c r="K36" s="893">
        <f>SUM(K34:M35)</f>
        <v>0</v>
      </c>
      <c r="L36" s="893"/>
      <c r="M36" s="893"/>
      <c r="N36" s="146" t="s">
        <v>224</v>
      </c>
      <c r="O36" s="910"/>
      <c r="P36" s="911"/>
      <c r="Q36" s="911"/>
      <c r="R36" s="911"/>
      <c r="S36" s="912"/>
      <c r="T36" s="911"/>
      <c r="U36" s="911"/>
      <c r="V36" s="911"/>
      <c r="W36" s="911"/>
      <c r="X36" s="911"/>
      <c r="Y36" s="857"/>
      <c r="Z36" s="858"/>
      <c r="AA36" s="858"/>
      <c r="AB36" s="858"/>
      <c r="AC36" s="859"/>
      <c r="AD36" s="858"/>
      <c r="AE36" s="858"/>
      <c r="AF36" s="858"/>
      <c r="AG36" s="858"/>
      <c r="AH36" s="862"/>
      <c r="AI36" s="741"/>
      <c r="AJ36" s="741"/>
      <c r="AK36" s="741"/>
      <c r="AL36" s="741"/>
      <c r="AM36" s="798"/>
    </row>
    <row r="37" spans="1:39" ht="14.25" customHeight="1">
      <c r="A37" s="129"/>
      <c r="B37" s="845" t="s">
        <v>251</v>
      </c>
      <c r="C37" s="809"/>
      <c r="D37" s="809"/>
      <c r="E37" s="809"/>
      <c r="F37" s="848"/>
      <c r="G37" s="849"/>
      <c r="H37" s="849"/>
      <c r="I37" s="850"/>
      <c r="J37" s="138" t="s">
        <v>223</v>
      </c>
      <c r="K37" s="903">
        <f>宿泊者名簿!K2+宿泊者名簿!K4+宿泊者名簿!K6+宿泊者名簿!K8+宿泊者名簿!K10+宿泊者名簿!K12+宿泊者名簿!K14</f>
        <v>0</v>
      </c>
      <c r="L37" s="903"/>
      <c r="M37" s="903"/>
      <c r="N37" s="139" t="s">
        <v>224</v>
      </c>
      <c r="O37" s="904">
        <f>宿泊者名簿!D3+宿泊者名簿!D4</f>
        <v>0</v>
      </c>
      <c r="P37" s="905"/>
      <c r="Q37" s="905"/>
      <c r="R37" s="905"/>
      <c r="S37" s="906"/>
      <c r="T37" s="905">
        <f>宿泊者名簿!D5</f>
        <v>0</v>
      </c>
      <c r="U37" s="905"/>
      <c r="V37" s="905"/>
      <c r="W37" s="905"/>
      <c r="X37" s="905"/>
      <c r="Y37" s="851">
        <f>宿泊者名簿!D6+宿泊者名簿!D7+宿泊者名簿!D8</f>
        <v>0</v>
      </c>
      <c r="Z37" s="852"/>
      <c r="AA37" s="852"/>
      <c r="AB37" s="852"/>
      <c r="AC37" s="853"/>
      <c r="AD37" s="852">
        <f>宿泊者名簿!D2</f>
        <v>0</v>
      </c>
      <c r="AE37" s="852"/>
      <c r="AF37" s="852"/>
      <c r="AG37" s="852"/>
      <c r="AH37" s="860"/>
      <c r="AI37" s="739"/>
      <c r="AJ37" s="739"/>
      <c r="AK37" s="739"/>
      <c r="AL37" s="739"/>
      <c r="AM37" s="775"/>
    </row>
    <row r="38" spans="1:39" ht="14.25" customHeight="1">
      <c r="A38" s="129"/>
      <c r="B38" s="846"/>
      <c r="C38" s="812"/>
      <c r="D38" s="812"/>
      <c r="E38" s="812"/>
      <c r="F38" s="172">
        <f>宿泊者名簿!P24</f>
        <v>0</v>
      </c>
      <c r="G38" s="141" t="s">
        <v>216</v>
      </c>
      <c r="H38" s="165">
        <f>宿泊者名簿!R24</f>
        <v>0</v>
      </c>
      <c r="I38" s="142" t="s">
        <v>217</v>
      </c>
      <c r="J38" s="143" t="s">
        <v>226</v>
      </c>
      <c r="K38" s="892">
        <f>宿泊者名簿!K3+宿泊者名簿!K5+宿泊者名簿!K7+宿泊者名簿!K9+宿泊者名簿!K11+宿泊者名簿!K13+宿泊者名簿!K15</f>
        <v>0</v>
      </c>
      <c r="L38" s="892"/>
      <c r="M38" s="892"/>
      <c r="N38" s="144" t="s">
        <v>224</v>
      </c>
      <c r="O38" s="907"/>
      <c r="P38" s="908"/>
      <c r="Q38" s="908"/>
      <c r="R38" s="908"/>
      <c r="S38" s="909"/>
      <c r="T38" s="908"/>
      <c r="U38" s="908"/>
      <c r="V38" s="908"/>
      <c r="W38" s="908"/>
      <c r="X38" s="908"/>
      <c r="Y38" s="854"/>
      <c r="Z38" s="855"/>
      <c r="AA38" s="855"/>
      <c r="AB38" s="855"/>
      <c r="AC38" s="856"/>
      <c r="AD38" s="855"/>
      <c r="AE38" s="855"/>
      <c r="AF38" s="855"/>
      <c r="AG38" s="855"/>
      <c r="AH38" s="861"/>
      <c r="AI38" s="740"/>
      <c r="AJ38" s="740"/>
      <c r="AK38" s="740"/>
      <c r="AL38" s="740"/>
      <c r="AM38" s="777"/>
    </row>
    <row r="39" spans="1:39" ht="14.25" customHeight="1">
      <c r="A39" s="129"/>
      <c r="B39" s="847"/>
      <c r="C39" s="815"/>
      <c r="D39" s="815"/>
      <c r="E39" s="815"/>
      <c r="F39" s="864"/>
      <c r="G39" s="865"/>
      <c r="H39" s="865"/>
      <c r="I39" s="866"/>
      <c r="J39" s="145" t="s">
        <v>227</v>
      </c>
      <c r="K39" s="893">
        <f>SUM(K37:M38)</f>
        <v>0</v>
      </c>
      <c r="L39" s="893"/>
      <c r="M39" s="893"/>
      <c r="N39" s="146" t="s">
        <v>224</v>
      </c>
      <c r="O39" s="910"/>
      <c r="P39" s="911"/>
      <c r="Q39" s="911"/>
      <c r="R39" s="911"/>
      <c r="S39" s="912"/>
      <c r="T39" s="911"/>
      <c r="U39" s="911"/>
      <c r="V39" s="911"/>
      <c r="W39" s="911"/>
      <c r="X39" s="911"/>
      <c r="Y39" s="857"/>
      <c r="Z39" s="858"/>
      <c r="AA39" s="858"/>
      <c r="AB39" s="858"/>
      <c r="AC39" s="859"/>
      <c r="AD39" s="858"/>
      <c r="AE39" s="858"/>
      <c r="AF39" s="858"/>
      <c r="AG39" s="858"/>
      <c r="AH39" s="862"/>
      <c r="AI39" s="741"/>
      <c r="AJ39" s="741"/>
      <c r="AK39" s="741"/>
      <c r="AL39" s="741"/>
      <c r="AM39" s="798"/>
    </row>
    <row r="40" spans="1:39" ht="14.25" customHeight="1">
      <c r="A40" s="129"/>
      <c r="B40" s="845" t="s">
        <v>251</v>
      </c>
      <c r="C40" s="809"/>
      <c r="D40" s="809"/>
      <c r="E40" s="809"/>
      <c r="F40" s="848"/>
      <c r="G40" s="849"/>
      <c r="H40" s="849"/>
      <c r="I40" s="850"/>
      <c r="J40" s="138" t="s">
        <v>223</v>
      </c>
      <c r="K40" s="903">
        <f>宿泊者名簿!L2+宿泊者名簿!L4+宿泊者名簿!L6+宿泊者名簿!L8+宿泊者名簿!L10+宿泊者名簿!L12+宿泊者名簿!L14</f>
        <v>0</v>
      </c>
      <c r="L40" s="903"/>
      <c r="M40" s="903"/>
      <c r="N40" s="139" t="s">
        <v>224</v>
      </c>
      <c r="O40" s="904">
        <f>宿泊者名簿!E3+宿泊者名簿!E4</f>
        <v>0</v>
      </c>
      <c r="P40" s="905"/>
      <c r="Q40" s="905"/>
      <c r="R40" s="905"/>
      <c r="S40" s="906"/>
      <c r="T40" s="905">
        <f>宿泊者名簿!E5</f>
        <v>0</v>
      </c>
      <c r="U40" s="905"/>
      <c r="V40" s="905"/>
      <c r="W40" s="905"/>
      <c r="X40" s="905"/>
      <c r="Y40" s="851">
        <f>宿泊者名簿!E6+宿泊者名簿!E7+宿泊者名簿!E8</f>
        <v>0</v>
      </c>
      <c r="Z40" s="852"/>
      <c r="AA40" s="852"/>
      <c r="AB40" s="852"/>
      <c r="AC40" s="853"/>
      <c r="AD40" s="852">
        <f>宿泊者名簿!E2</f>
        <v>0</v>
      </c>
      <c r="AE40" s="852"/>
      <c r="AF40" s="852"/>
      <c r="AG40" s="852"/>
      <c r="AH40" s="860"/>
      <c r="AI40" s="739"/>
      <c r="AJ40" s="739"/>
      <c r="AK40" s="739"/>
      <c r="AL40" s="739"/>
      <c r="AM40" s="775"/>
    </row>
    <row r="41" spans="1:39" ht="14.25" customHeight="1">
      <c r="A41" s="129"/>
      <c r="B41" s="846"/>
      <c r="C41" s="812"/>
      <c r="D41" s="812"/>
      <c r="E41" s="812"/>
      <c r="F41" s="171">
        <f>宿泊者名簿!P25</f>
        <v>0</v>
      </c>
      <c r="G41" s="169" t="s">
        <v>216</v>
      </c>
      <c r="H41" s="173">
        <f>宿泊者名簿!R25</f>
        <v>0</v>
      </c>
      <c r="I41" s="170" t="s">
        <v>217</v>
      </c>
      <c r="J41" s="143" t="s">
        <v>226</v>
      </c>
      <c r="K41" s="892">
        <f>宿泊者名簿!L3+宿泊者名簿!L5+宿泊者名簿!L7+宿泊者名簿!L9+宿泊者名簿!L11+宿泊者名簿!L13+宿泊者名簿!L15</f>
        <v>0</v>
      </c>
      <c r="L41" s="892"/>
      <c r="M41" s="892"/>
      <c r="N41" s="144" t="s">
        <v>224</v>
      </c>
      <c r="O41" s="907"/>
      <c r="P41" s="908"/>
      <c r="Q41" s="908"/>
      <c r="R41" s="908"/>
      <c r="S41" s="909"/>
      <c r="T41" s="908"/>
      <c r="U41" s="908"/>
      <c r="V41" s="908"/>
      <c r="W41" s="908"/>
      <c r="X41" s="908"/>
      <c r="Y41" s="854"/>
      <c r="Z41" s="855"/>
      <c r="AA41" s="855"/>
      <c r="AB41" s="855"/>
      <c r="AC41" s="856"/>
      <c r="AD41" s="855"/>
      <c r="AE41" s="855"/>
      <c r="AF41" s="855"/>
      <c r="AG41" s="855"/>
      <c r="AH41" s="861"/>
      <c r="AI41" s="740"/>
      <c r="AJ41" s="740"/>
      <c r="AK41" s="740"/>
      <c r="AL41" s="740"/>
      <c r="AM41" s="777"/>
    </row>
    <row r="42" spans="1:39" ht="14.25" customHeight="1">
      <c r="A42" s="129"/>
      <c r="B42" s="847"/>
      <c r="C42" s="815"/>
      <c r="D42" s="815"/>
      <c r="E42" s="815"/>
      <c r="F42" s="870"/>
      <c r="G42" s="871"/>
      <c r="H42" s="871"/>
      <c r="I42" s="872"/>
      <c r="J42" s="145" t="s">
        <v>227</v>
      </c>
      <c r="K42" s="893">
        <f>SUM(K40:M41)</f>
        <v>0</v>
      </c>
      <c r="L42" s="893"/>
      <c r="M42" s="893"/>
      <c r="N42" s="146" t="s">
        <v>224</v>
      </c>
      <c r="O42" s="910"/>
      <c r="P42" s="911"/>
      <c r="Q42" s="911"/>
      <c r="R42" s="911"/>
      <c r="S42" s="912"/>
      <c r="T42" s="911"/>
      <c r="U42" s="911"/>
      <c r="V42" s="911"/>
      <c r="W42" s="911"/>
      <c r="X42" s="911"/>
      <c r="Y42" s="857"/>
      <c r="Z42" s="858"/>
      <c r="AA42" s="858"/>
      <c r="AB42" s="858"/>
      <c r="AC42" s="859"/>
      <c r="AD42" s="858"/>
      <c r="AE42" s="858"/>
      <c r="AF42" s="858"/>
      <c r="AG42" s="858"/>
      <c r="AH42" s="862"/>
      <c r="AI42" s="741"/>
      <c r="AJ42" s="741"/>
      <c r="AK42" s="741"/>
      <c r="AL42" s="741"/>
      <c r="AM42" s="798"/>
    </row>
    <row r="43" spans="1:39" ht="14.25" customHeight="1">
      <c r="A43" s="129"/>
      <c r="B43" s="845" t="s">
        <v>251</v>
      </c>
      <c r="C43" s="809"/>
      <c r="D43" s="809"/>
      <c r="E43" s="809"/>
      <c r="F43" s="867"/>
      <c r="G43" s="868"/>
      <c r="H43" s="868"/>
      <c r="I43" s="869"/>
      <c r="J43" s="138" t="s">
        <v>223</v>
      </c>
      <c r="K43" s="903">
        <f>宿泊者名簿!M2+宿泊者名簿!M4+宿泊者名簿!M6+宿泊者名簿!M8+宿泊者名簿!M10+宿泊者名簿!M12+宿泊者名簿!M14</f>
        <v>0</v>
      </c>
      <c r="L43" s="903"/>
      <c r="M43" s="903"/>
      <c r="N43" s="139" t="s">
        <v>224</v>
      </c>
      <c r="O43" s="904">
        <f>宿泊者名簿!F3+宿泊者名簿!F4</f>
        <v>0</v>
      </c>
      <c r="P43" s="905"/>
      <c r="Q43" s="905"/>
      <c r="R43" s="905"/>
      <c r="S43" s="906"/>
      <c r="T43" s="905">
        <f>宿泊者名簿!F5</f>
        <v>0</v>
      </c>
      <c r="U43" s="905"/>
      <c r="V43" s="905"/>
      <c r="W43" s="905"/>
      <c r="X43" s="905"/>
      <c r="Y43" s="851">
        <f>宿泊者名簿!F6+宿泊者名簿!F7+宿泊者名簿!F8</f>
        <v>0</v>
      </c>
      <c r="Z43" s="852"/>
      <c r="AA43" s="852"/>
      <c r="AB43" s="852"/>
      <c r="AC43" s="853"/>
      <c r="AD43" s="852">
        <f>宿泊者名簿!F2</f>
        <v>0</v>
      </c>
      <c r="AE43" s="852"/>
      <c r="AF43" s="852"/>
      <c r="AG43" s="852"/>
      <c r="AH43" s="860"/>
      <c r="AI43" s="739"/>
      <c r="AJ43" s="739"/>
      <c r="AK43" s="739"/>
      <c r="AL43" s="739"/>
      <c r="AM43" s="775"/>
    </row>
    <row r="44" spans="1:39" ht="14.25" customHeight="1">
      <c r="A44" s="129"/>
      <c r="B44" s="846"/>
      <c r="C44" s="812"/>
      <c r="D44" s="812"/>
      <c r="E44" s="812"/>
      <c r="F44" s="171">
        <f>宿泊者名簿!P26</f>
        <v>0</v>
      </c>
      <c r="G44" s="169" t="s">
        <v>216</v>
      </c>
      <c r="H44" s="173">
        <f>宿泊者名簿!R26</f>
        <v>0</v>
      </c>
      <c r="I44" s="170" t="s">
        <v>217</v>
      </c>
      <c r="J44" s="143" t="s">
        <v>226</v>
      </c>
      <c r="K44" s="892">
        <f>宿泊者名簿!M3+宿泊者名簿!M5+宿泊者名簿!M7+宿泊者名簿!M9+宿泊者名簿!M11+宿泊者名簿!M13+宿泊者名簿!M15</f>
        <v>0</v>
      </c>
      <c r="L44" s="892"/>
      <c r="M44" s="892"/>
      <c r="N44" s="144" t="s">
        <v>224</v>
      </c>
      <c r="O44" s="907"/>
      <c r="P44" s="908"/>
      <c r="Q44" s="908"/>
      <c r="R44" s="908"/>
      <c r="S44" s="909"/>
      <c r="T44" s="908"/>
      <c r="U44" s="908"/>
      <c r="V44" s="908"/>
      <c r="W44" s="908"/>
      <c r="X44" s="908"/>
      <c r="Y44" s="854"/>
      <c r="Z44" s="855"/>
      <c r="AA44" s="855"/>
      <c r="AB44" s="855"/>
      <c r="AC44" s="856"/>
      <c r="AD44" s="855"/>
      <c r="AE44" s="855"/>
      <c r="AF44" s="855"/>
      <c r="AG44" s="855"/>
      <c r="AH44" s="861"/>
      <c r="AI44" s="740"/>
      <c r="AJ44" s="740"/>
      <c r="AK44" s="740"/>
      <c r="AL44" s="740"/>
      <c r="AM44" s="777"/>
    </row>
    <row r="45" spans="1:39" ht="14.25" customHeight="1">
      <c r="A45" s="129"/>
      <c r="B45" s="847"/>
      <c r="C45" s="815"/>
      <c r="D45" s="815"/>
      <c r="E45" s="815"/>
      <c r="F45" s="870"/>
      <c r="G45" s="871"/>
      <c r="H45" s="871"/>
      <c r="I45" s="872"/>
      <c r="J45" s="145" t="s">
        <v>227</v>
      </c>
      <c r="K45" s="893">
        <f>SUM(K43:M44)</f>
        <v>0</v>
      </c>
      <c r="L45" s="893"/>
      <c r="M45" s="893"/>
      <c r="N45" s="146" t="s">
        <v>224</v>
      </c>
      <c r="O45" s="910"/>
      <c r="P45" s="911"/>
      <c r="Q45" s="911"/>
      <c r="R45" s="911"/>
      <c r="S45" s="912"/>
      <c r="T45" s="911"/>
      <c r="U45" s="911"/>
      <c r="V45" s="911"/>
      <c r="W45" s="911"/>
      <c r="X45" s="911"/>
      <c r="Y45" s="857"/>
      <c r="Z45" s="858"/>
      <c r="AA45" s="858"/>
      <c r="AB45" s="858"/>
      <c r="AC45" s="859"/>
      <c r="AD45" s="858"/>
      <c r="AE45" s="858"/>
      <c r="AF45" s="858"/>
      <c r="AG45" s="858"/>
      <c r="AH45" s="862"/>
      <c r="AI45" s="741"/>
      <c r="AJ45" s="741"/>
      <c r="AK45" s="741"/>
      <c r="AL45" s="741"/>
      <c r="AM45" s="798"/>
    </row>
    <row r="46" spans="1:39" ht="14.25" customHeight="1">
      <c r="A46" s="129"/>
      <c r="B46" s="845" t="s">
        <v>251</v>
      </c>
      <c r="C46" s="809"/>
      <c r="D46" s="809"/>
      <c r="E46" s="809"/>
      <c r="F46" s="867"/>
      <c r="G46" s="868"/>
      <c r="H46" s="868"/>
      <c r="I46" s="869"/>
      <c r="J46" s="138" t="s">
        <v>223</v>
      </c>
      <c r="K46" s="903"/>
      <c r="L46" s="903"/>
      <c r="M46" s="903"/>
      <c r="N46" s="139" t="s">
        <v>224</v>
      </c>
      <c r="O46" s="904"/>
      <c r="P46" s="905"/>
      <c r="Q46" s="905"/>
      <c r="R46" s="905"/>
      <c r="S46" s="906"/>
      <c r="T46" s="905"/>
      <c r="U46" s="905"/>
      <c r="V46" s="905"/>
      <c r="W46" s="905"/>
      <c r="X46" s="905"/>
      <c r="Y46" s="851"/>
      <c r="Z46" s="852"/>
      <c r="AA46" s="852"/>
      <c r="AB46" s="852"/>
      <c r="AC46" s="853"/>
      <c r="AD46" s="852">
        <f>宿泊者名簿!C14</f>
        <v>0</v>
      </c>
      <c r="AE46" s="852"/>
      <c r="AF46" s="852"/>
      <c r="AG46" s="852"/>
      <c r="AH46" s="860"/>
      <c r="AI46" s="739"/>
      <c r="AJ46" s="739"/>
      <c r="AK46" s="739"/>
      <c r="AL46" s="739"/>
      <c r="AM46" s="775"/>
    </row>
    <row r="47" spans="1:39" ht="14.25" customHeight="1">
      <c r="A47" s="129"/>
      <c r="B47" s="846"/>
      <c r="C47" s="812"/>
      <c r="D47" s="812"/>
      <c r="E47" s="812"/>
      <c r="F47" s="171"/>
      <c r="G47" s="169" t="s">
        <v>216</v>
      </c>
      <c r="H47" s="173">
        <f>宿泊者名簿!R21</f>
        <v>0</v>
      </c>
      <c r="I47" s="170" t="s">
        <v>217</v>
      </c>
      <c r="J47" s="143" t="s">
        <v>226</v>
      </c>
      <c r="K47" s="892"/>
      <c r="L47" s="892"/>
      <c r="M47" s="892"/>
      <c r="N47" s="144" t="s">
        <v>224</v>
      </c>
      <c r="O47" s="907"/>
      <c r="P47" s="908"/>
      <c r="Q47" s="908"/>
      <c r="R47" s="908"/>
      <c r="S47" s="909"/>
      <c r="T47" s="908"/>
      <c r="U47" s="908"/>
      <c r="V47" s="908"/>
      <c r="W47" s="908"/>
      <c r="X47" s="908"/>
      <c r="Y47" s="854"/>
      <c r="Z47" s="855"/>
      <c r="AA47" s="855"/>
      <c r="AB47" s="855"/>
      <c r="AC47" s="856"/>
      <c r="AD47" s="855"/>
      <c r="AE47" s="855"/>
      <c r="AF47" s="855"/>
      <c r="AG47" s="855"/>
      <c r="AH47" s="861"/>
      <c r="AI47" s="740"/>
      <c r="AJ47" s="740"/>
      <c r="AK47" s="740"/>
      <c r="AL47" s="740"/>
      <c r="AM47" s="777"/>
    </row>
    <row r="48" spans="1:39" ht="14.25" customHeight="1">
      <c r="A48" s="129"/>
      <c r="B48" s="847"/>
      <c r="C48" s="815"/>
      <c r="D48" s="815"/>
      <c r="E48" s="815"/>
      <c r="F48" s="870"/>
      <c r="G48" s="871"/>
      <c r="H48" s="871"/>
      <c r="I48" s="872"/>
      <c r="J48" s="145" t="s">
        <v>227</v>
      </c>
      <c r="K48" s="893">
        <f>SUM(K46:M47)</f>
        <v>0</v>
      </c>
      <c r="L48" s="893"/>
      <c r="M48" s="893"/>
      <c r="N48" s="146" t="s">
        <v>224</v>
      </c>
      <c r="O48" s="910"/>
      <c r="P48" s="911"/>
      <c r="Q48" s="911"/>
      <c r="R48" s="911"/>
      <c r="S48" s="912"/>
      <c r="T48" s="911"/>
      <c r="U48" s="911"/>
      <c r="V48" s="911"/>
      <c r="W48" s="911"/>
      <c r="X48" s="911"/>
      <c r="Y48" s="857"/>
      <c r="Z48" s="858"/>
      <c r="AA48" s="858"/>
      <c r="AB48" s="858"/>
      <c r="AC48" s="859"/>
      <c r="AD48" s="858"/>
      <c r="AE48" s="858"/>
      <c r="AF48" s="858"/>
      <c r="AG48" s="858"/>
      <c r="AH48" s="862"/>
      <c r="AI48" s="741"/>
      <c r="AJ48" s="741"/>
      <c r="AK48" s="741"/>
      <c r="AL48" s="741"/>
      <c r="AM48" s="798"/>
    </row>
    <row r="49" spans="1:39" ht="12" customHeight="1">
      <c r="A49" s="129"/>
      <c r="B49" s="884" t="s">
        <v>240</v>
      </c>
      <c r="C49" s="885"/>
      <c r="D49" s="885"/>
      <c r="E49" s="885"/>
      <c r="F49" s="885"/>
      <c r="G49" s="885"/>
      <c r="H49" s="885"/>
      <c r="I49" s="885"/>
      <c r="J49" s="894">
        <f>宿泊者名簿!K29</f>
        <v>0</v>
      </c>
      <c r="K49" s="895"/>
      <c r="L49" s="895"/>
      <c r="M49" s="895"/>
      <c r="N49" s="895"/>
      <c r="O49" s="895"/>
      <c r="P49" s="895"/>
      <c r="Q49" s="895"/>
      <c r="R49" s="895"/>
      <c r="S49" s="895"/>
      <c r="T49" s="895"/>
      <c r="U49" s="895"/>
      <c r="V49" s="895"/>
      <c r="W49" s="895"/>
      <c r="X49" s="895"/>
      <c r="Y49" s="895"/>
      <c r="Z49" s="895"/>
      <c r="AA49" s="895"/>
      <c r="AB49" s="895"/>
      <c r="AC49" s="895"/>
      <c r="AD49" s="895"/>
      <c r="AE49" s="895"/>
      <c r="AF49" s="895"/>
      <c r="AG49" s="895"/>
      <c r="AH49" s="896"/>
      <c r="AI49" s="873" t="s">
        <v>241</v>
      </c>
      <c r="AJ49" s="873"/>
      <c r="AK49" s="873"/>
      <c r="AL49" s="873"/>
      <c r="AM49" s="874"/>
    </row>
    <row r="50" spans="1:39" ht="12" customHeight="1">
      <c r="A50" s="129"/>
      <c r="B50" s="886"/>
      <c r="C50" s="885"/>
      <c r="D50" s="885"/>
      <c r="E50" s="885"/>
      <c r="F50" s="885"/>
      <c r="G50" s="885"/>
      <c r="H50" s="885"/>
      <c r="I50" s="885"/>
      <c r="J50" s="897"/>
      <c r="K50" s="898"/>
      <c r="L50" s="898"/>
      <c r="M50" s="898"/>
      <c r="N50" s="898"/>
      <c r="O50" s="898"/>
      <c r="P50" s="898"/>
      <c r="Q50" s="898"/>
      <c r="R50" s="898"/>
      <c r="S50" s="898"/>
      <c r="T50" s="898"/>
      <c r="U50" s="898"/>
      <c r="V50" s="898"/>
      <c r="W50" s="898"/>
      <c r="X50" s="898"/>
      <c r="Y50" s="898"/>
      <c r="Z50" s="898"/>
      <c r="AA50" s="898"/>
      <c r="AB50" s="898"/>
      <c r="AC50" s="898"/>
      <c r="AD50" s="898"/>
      <c r="AE50" s="898"/>
      <c r="AF50" s="898"/>
      <c r="AG50" s="898"/>
      <c r="AH50" s="899"/>
      <c r="AI50" s="875"/>
      <c r="AJ50" s="875"/>
      <c r="AK50" s="875"/>
      <c r="AL50" s="875"/>
      <c r="AM50" s="876"/>
    </row>
    <row r="51" spans="1:39" ht="12" customHeight="1" thickBot="1">
      <c r="A51" s="129"/>
      <c r="B51" s="887"/>
      <c r="C51" s="888"/>
      <c r="D51" s="888"/>
      <c r="E51" s="888"/>
      <c r="F51" s="888"/>
      <c r="G51" s="888"/>
      <c r="H51" s="888"/>
      <c r="I51" s="888"/>
      <c r="J51" s="900"/>
      <c r="K51" s="901"/>
      <c r="L51" s="901"/>
      <c r="M51" s="901"/>
      <c r="N51" s="901"/>
      <c r="O51" s="901"/>
      <c r="P51" s="901"/>
      <c r="Q51" s="901"/>
      <c r="R51" s="901"/>
      <c r="S51" s="901"/>
      <c r="T51" s="901"/>
      <c r="U51" s="901"/>
      <c r="V51" s="901"/>
      <c r="W51" s="901"/>
      <c r="X51" s="901"/>
      <c r="Y51" s="901"/>
      <c r="Z51" s="901"/>
      <c r="AA51" s="901"/>
      <c r="AB51" s="901"/>
      <c r="AC51" s="901"/>
      <c r="AD51" s="901"/>
      <c r="AE51" s="901"/>
      <c r="AF51" s="901"/>
      <c r="AG51" s="901"/>
      <c r="AH51" s="902"/>
      <c r="AI51" s="877"/>
      <c r="AJ51" s="877"/>
      <c r="AK51" s="877"/>
      <c r="AL51" s="877"/>
      <c r="AM51" s="878"/>
    </row>
    <row r="52" spans="1:39" ht="30.75" customHeight="1">
      <c r="A52" s="122"/>
      <c r="B52" s="814" t="s">
        <v>242</v>
      </c>
      <c r="C52" s="815"/>
      <c r="D52" s="815"/>
      <c r="E52" s="815"/>
      <c r="F52" s="815"/>
      <c r="G52" s="815"/>
      <c r="H52" s="815"/>
      <c r="I52" s="816"/>
      <c r="J52" s="754"/>
      <c r="K52" s="754"/>
      <c r="L52" s="754"/>
      <c r="M52" s="754"/>
      <c r="N52" s="754"/>
      <c r="O52" s="754"/>
      <c r="P52" s="754"/>
      <c r="Q52" s="754"/>
      <c r="R52" s="754"/>
      <c r="S52" s="754"/>
      <c r="T52" s="754"/>
      <c r="U52" s="754"/>
      <c r="V52" s="754"/>
      <c r="W52" s="754"/>
      <c r="X52" s="754"/>
      <c r="Y52" s="754"/>
      <c r="Z52" s="754"/>
      <c r="AA52" s="754"/>
      <c r="AB52" s="754"/>
      <c r="AC52" s="754"/>
      <c r="AD52" s="754"/>
      <c r="AE52" s="754"/>
      <c r="AF52" s="754"/>
      <c r="AG52" s="754"/>
      <c r="AH52" s="754"/>
      <c r="AI52" s="754"/>
      <c r="AJ52" s="754"/>
      <c r="AK52" s="754"/>
      <c r="AL52" s="754"/>
      <c r="AM52" s="754"/>
    </row>
    <row r="53" spans="1:39" ht="7.5" customHeight="1">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row>
    <row r="67" ht="6.75" customHeight="1"/>
    <row r="69" ht="9.75" customHeight="1"/>
    <row r="71" ht="9.75" customHeight="1"/>
    <row r="73" ht="6.75" customHeight="1"/>
    <row r="75" ht="6" customHeight="1"/>
    <row r="79" ht="6.75" customHeight="1"/>
    <row r="81" ht="7.5" customHeight="1"/>
    <row r="84" ht="10.5" customHeight="1"/>
    <row r="85" ht="10.5" customHeight="1"/>
    <row r="86" ht="10.5" customHeight="1"/>
    <row r="87" ht="10.5" customHeight="1"/>
    <row r="88" ht="12" customHeight="1"/>
    <row r="89" ht="12" customHeight="1"/>
    <row r="90" ht="12" customHeight="1"/>
    <row r="91" ht="12" customHeight="1"/>
    <row r="92" ht="12" customHeight="1"/>
    <row r="93" ht="5.25" customHeight="1"/>
    <row r="94" ht="5.25" customHeight="1"/>
    <row r="95" ht="5.25" customHeight="1"/>
    <row r="96" ht="5.25" customHeight="1"/>
    <row r="97" ht="15.75" customHeight="1"/>
    <row r="112" ht="10.5" customHeight="1"/>
    <row r="113" ht="10.5" customHeight="1"/>
    <row r="114" ht="10.5" customHeight="1"/>
    <row r="115" ht="30.75" customHeight="1"/>
    <row r="124" ht="14.25" customHeight="1"/>
    <row r="125" ht="14.25" customHeight="1"/>
    <row r="132" ht="6.75" customHeight="1"/>
    <row r="134" ht="9.75" customHeight="1"/>
    <row r="136" ht="9.75" customHeight="1"/>
    <row r="138" ht="6.75" customHeight="1"/>
    <row r="140" ht="6" customHeight="1"/>
    <row r="144" ht="6.75" customHeight="1"/>
    <row r="146" ht="7.5" customHeight="1"/>
    <row r="149" ht="10.5" customHeight="1"/>
    <row r="150" ht="10.5" customHeight="1"/>
    <row r="151" ht="10.5" customHeight="1"/>
    <row r="152" ht="10.5" customHeight="1"/>
    <row r="153" ht="12" customHeight="1"/>
    <row r="154" ht="12" customHeight="1"/>
    <row r="155" ht="12" customHeight="1"/>
    <row r="156" ht="12" customHeight="1"/>
    <row r="157" ht="12" customHeight="1"/>
    <row r="158" ht="5.25" customHeight="1"/>
    <row r="159" ht="5.25" customHeight="1"/>
    <row r="160" ht="5.25" customHeight="1"/>
    <row r="161" ht="5.25" customHeight="1"/>
    <row r="162" ht="15.7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0.5" customHeight="1"/>
    <row r="178" ht="10.5" customHeight="1"/>
    <row r="179" ht="10.5" customHeight="1"/>
    <row r="180" ht="30.75" customHeight="1"/>
  </sheetData>
  <sheetProtection formatCells="0" formatColumns="0" formatRows="0" insertColumns="0" insertRows="0" insertHyperlinks="0" deleteColumns="0" deleteRows="0" sort="0" autoFilter="0" pivotTables="0"/>
  <mergeCells count="122">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B30:E33"/>
    <mergeCell ref="F30:I33"/>
    <mergeCell ref="J30:N33"/>
    <mergeCell ref="O30:AH31"/>
    <mergeCell ref="AI30:AM33"/>
    <mergeCell ref="O32:S33"/>
    <mergeCell ref="T32:X33"/>
    <mergeCell ref="Y32:AC33"/>
    <mergeCell ref="AD32:AH33"/>
    <mergeCell ref="B37:E39"/>
    <mergeCell ref="F37:I37"/>
    <mergeCell ref="K37:M37"/>
    <mergeCell ref="O37:S39"/>
    <mergeCell ref="T37:X39"/>
    <mergeCell ref="B34:E36"/>
    <mergeCell ref="K34:M34"/>
    <mergeCell ref="O34:S36"/>
    <mergeCell ref="T34:X36"/>
    <mergeCell ref="Y37:AC39"/>
    <mergeCell ref="AD37:AH39"/>
    <mergeCell ref="AI37:AM39"/>
    <mergeCell ref="K38:M38"/>
    <mergeCell ref="F39:I39"/>
    <mergeCell ref="K39:M39"/>
    <mergeCell ref="AD34:AH36"/>
    <mergeCell ref="AI34:AM36"/>
    <mergeCell ref="K35:M35"/>
    <mergeCell ref="K36:M36"/>
    <mergeCell ref="Y34:AC36"/>
    <mergeCell ref="AI40:AM42"/>
    <mergeCell ref="K41:M41"/>
    <mergeCell ref="F42:I42"/>
    <mergeCell ref="K42:M42"/>
    <mergeCell ref="B43:E45"/>
    <mergeCell ref="F43:I43"/>
    <mergeCell ref="K43:M43"/>
    <mergeCell ref="O43:S45"/>
    <mergeCell ref="T43:X45"/>
    <mergeCell ref="B40:E42"/>
    <mergeCell ref="F40:I40"/>
    <mergeCell ref="K40:M40"/>
    <mergeCell ref="O40:S42"/>
    <mergeCell ref="T40:X42"/>
    <mergeCell ref="Y40:AC42"/>
    <mergeCell ref="B52:I52"/>
    <mergeCell ref="J52:AM52"/>
    <mergeCell ref="P21:Q24"/>
    <mergeCell ref="AD46:AH48"/>
    <mergeCell ref="AI46:AM48"/>
    <mergeCell ref="K47:M47"/>
    <mergeCell ref="F48:I48"/>
    <mergeCell ref="K48:M48"/>
    <mergeCell ref="B49:I51"/>
    <mergeCell ref="J49:AH51"/>
    <mergeCell ref="AI49:AM51"/>
    <mergeCell ref="B46:E48"/>
    <mergeCell ref="F46:I46"/>
    <mergeCell ref="K46:M46"/>
    <mergeCell ref="O46:S48"/>
    <mergeCell ref="T46:X48"/>
    <mergeCell ref="Y46:AC48"/>
    <mergeCell ref="Y43:AC45"/>
    <mergeCell ref="AD43:AH45"/>
    <mergeCell ref="AI43:AM45"/>
    <mergeCell ref="K44:M44"/>
    <mergeCell ref="F45:I45"/>
    <mergeCell ref="K45:M45"/>
    <mergeCell ref="AD40:AH42"/>
  </mergeCells>
  <phoneticPr fontId="1"/>
  <conditionalFormatting sqref="F38">
    <cfRule type="expression" dxfId="7" priority="8" stopIfTrue="1">
      <formula>AND(#REF!="",#REF!="")</formula>
    </cfRule>
  </conditionalFormatting>
  <conditionalFormatting sqref="F41">
    <cfRule type="expression" dxfId="6" priority="6">
      <formula>AND(#REF!="",#REF!="")</formula>
    </cfRule>
  </conditionalFormatting>
  <conditionalFormatting sqref="F44">
    <cfRule type="expression" dxfId="5" priority="4">
      <formula>AND(#REF!="",#REF!="")</formula>
    </cfRule>
  </conditionalFormatting>
  <conditionalFormatting sqref="F47">
    <cfRule type="expression" dxfId="4" priority="2">
      <formula>AND(#REF!="",#REF!="")</formula>
    </cfRule>
  </conditionalFormatting>
  <conditionalFormatting sqref="H38">
    <cfRule type="expression" dxfId="3" priority="7">
      <formula>AND(#REF!="",#REF!="")</formula>
    </cfRule>
  </conditionalFormatting>
  <conditionalFormatting sqref="H41">
    <cfRule type="expression" dxfId="2" priority="5">
      <formula>AND(#REF!="",#REF!="")</formula>
    </cfRule>
  </conditionalFormatting>
  <conditionalFormatting sqref="H44">
    <cfRule type="expression" dxfId="1" priority="3">
      <formula>AND(#REF!="",#REF!="")</formula>
    </cfRule>
  </conditionalFormatting>
  <conditionalFormatting sqref="H47">
    <cfRule type="expression" dxfId="0" priority="1">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5" max="16383" man="1"/>
    <brk id="120"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SHI983052:SHW983052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SRE983052:SRS983052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UYG983052:UYU983052 IM34:IP48 SI34:SL48 ACE34:ACH48 AMA34:AMD48 AVW34:AVZ48 BFS34:BFV48 BPO34:BPR48 BZK34:BZN48 CJG34:CJJ48 CTC34:CTF48 DCY34:DDB48 DMU34:DMX48 DWQ34:DWT48 EGM34:EGP48 EQI34:EQL48 FAE34:FAH48 FKA34:FKD48 FTW34:FTZ48 GDS34:GDV48 GNO34:GNR48 GXK34:GXN48 HHG34:HHJ48 HRC34:HRF48 IAY34:IBB48 IKU34:IKX48 IUQ34:IUT48 JEM34:JEP48 JOI34:JOL48 JYE34:JYH48 KIA34:KID48 KRW34:KRZ48 LBS34:LBV48 LLO34:LLR48 LVK34:LVN48 MFG34:MFJ48 MPC34:MPF48 MYY34:MZB48 NIU34:NIX48 NSQ34:NST48 OCM34:OCP48 OMI34:OML48 OWE34:OWH48 PGA34:PGD48 PPW34:PPZ48 PZS34:PZV48 QJO34:QJR48 QTK34:QTN48 RDG34:RDJ48 RNC34:RNF48 RWY34:RXB48 SGU34:SGX48 SQQ34:SQT48 TAM34:TAP48 TKI34:TKL48 TUE34:TUH48 UEA34:UED48 UNW34:UNZ48 UXS34:UXV48 VHO34:VHR48 VRK34:VRN48 WBG34:WBJ48 WLC34:WLF48 WUY34:WVB48 J65568:M65582 IM65568:IP65582 SI65568:SL65582 ACE65568:ACH65582 AMA65568:AMD65582 AVW65568:AVZ65582 BFS65568:BFV65582 BPO65568:BPR65582 BZK65568:BZN65582 CJG65568:CJJ65582 CTC65568:CTF65582 DCY65568:DDB65582 DMU65568:DMX65582 DWQ65568:DWT65582 EGM65568:EGP65582 EQI65568:EQL65582 FAE65568:FAH65582 FKA65568:FKD65582 FTW65568:FTZ65582 GDS65568:GDV65582 GNO65568:GNR65582 GXK65568:GXN65582 HHG65568:HHJ65582 HRC65568:HRF65582 IAY65568:IBB65582 IKU65568:IKX65582 IUQ65568:IUT65582 JEM65568:JEP65582 JOI65568:JOL65582 JYE65568:JYH65582 KIA65568:KID65582 KRW65568:KRZ65582 LBS65568:LBV65582 LLO65568:LLR65582 LVK65568:LVN65582 MFG65568:MFJ65582 MPC65568:MPF65582 MYY65568:MZB65582 NIU65568:NIX65582 NSQ65568:NST65582 OCM65568:OCP65582 OMI65568:OML65582 OWE65568:OWH65582 PGA65568:PGD65582 PPW65568:PPZ65582 PZS65568:PZV65582 QJO65568:QJR65582 QTK65568:QTN65582 RDG65568:RDJ65582 RNC65568:RNF65582 RWY65568:RXB65582 SGU65568:SGX65582 SQQ65568:SQT65582 TAM65568:TAP65582 TKI65568:TKL65582 TUE65568:TUH65582 UEA65568:UED65582 UNW65568:UNZ65582 UXS65568:UXV65582 VHO65568:VHR65582 VRK65568:VRN65582 WBG65568:WBJ65582 WLC65568:WLF65582 WUY65568:WVB65582 J131104:M131118 IM131104:IP131118 SI131104:SL131118 ACE131104:ACH131118 AMA131104:AMD131118 AVW131104:AVZ131118 BFS131104:BFV131118 BPO131104:BPR131118 BZK131104:BZN131118 CJG131104:CJJ131118 CTC131104:CTF131118 DCY131104:DDB131118 DMU131104:DMX131118 DWQ131104:DWT131118 EGM131104:EGP131118 EQI131104:EQL131118 FAE131104:FAH131118 FKA131104:FKD131118 FTW131104:FTZ131118 GDS131104:GDV131118 GNO131104:GNR131118 GXK131104:GXN131118 HHG131104:HHJ131118 HRC131104:HRF131118 IAY131104:IBB131118 IKU131104:IKX131118 IUQ131104:IUT131118 JEM131104:JEP131118 JOI131104:JOL131118 JYE131104:JYH131118 KIA131104:KID131118 KRW131104:KRZ131118 LBS131104:LBV131118 LLO131104:LLR131118 LVK131104:LVN131118 MFG131104:MFJ131118 MPC131104:MPF131118 MYY131104:MZB131118 NIU131104:NIX131118 NSQ131104:NST131118 OCM131104:OCP131118 OMI131104:OML131118 OWE131104:OWH131118 PGA131104:PGD131118 PPW131104:PPZ131118 PZS131104:PZV131118 QJO131104:QJR131118 QTK131104:QTN131118 RDG131104:RDJ131118 RNC131104:RNF131118 RWY131104:RXB131118 SGU131104:SGX131118 SQQ131104:SQT131118 TAM131104:TAP131118 TKI131104:TKL131118 TUE131104:TUH131118 UEA131104:UED131118 UNW131104:UNZ131118 UXS131104:UXV131118 VHO131104:VHR131118 VRK131104:VRN131118 WBG131104:WBJ131118 WLC131104:WLF131118 WUY131104:WVB131118 J196640:M196654 IM196640:IP196654 SI196640:SL196654 ACE196640:ACH196654 AMA196640:AMD196654 AVW196640:AVZ196654 BFS196640:BFV196654 BPO196640:BPR196654 BZK196640:BZN196654 CJG196640:CJJ196654 CTC196640:CTF196654 DCY196640:DDB196654 DMU196640:DMX196654 DWQ196640:DWT196654 EGM196640:EGP196654 EQI196640:EQL196654 FAE196640:FAH196654 FKA196640:FKD196654 FTW196640:FTZ196654 GDS196640:GDV196654 GNO196640:GNR196654 GXK196640:GXN196654 HHG196640:HHJ196654 HRC196640:HRF196654 IAY196640:IBB196654 IKU196640:IKX196654 IUQ196640:IUT196654 JEM196640:JEP196654 JOI196640:JOL196654 JYE196640:JYH196654 KIA196640:KID196654 KRW196640:KRZ196654 LBS196640:LBV196654 LLO196640:LLR196654 LVK196640:LVN196654 MFG196640:MFJ196654 MPC196640:MPF196654 MYY196640:MZB196654 NIU196640:NIX196654 NSQ196640:NST196654 OCM196640:OCP196654 OMI196640:OML196654 OWE196640:OWH196654 PGA196640:PGD196654 PPW196640:PPZ196654 PZS196640:PZV196654 QJO196640:QJR196654 QTK196640:QTN196654 RDG196640:RDJ196654 RNC196640:RNF196654 RWY196640:RXB196654 SGU196640:SGX196654 SQQ196640:SQT196654 TAM196640:TAP196654 TKI196640:TKL196654 TUE196640:TUH196654 UEA196640:UED196654 UNW196640:UNZ196654 UXS196640:UXV196654 VHO196640:VHR196654 VRK196640:VRN196654 WBG196640:WBJ196654 WLC196640:WLF196654 WUY196640:WVB196654 J262176:M262190 IM262176:IP262190 SI262176:SL262190 ACE262176:ACH262190 AMA262176:AMD262190 AVW262176:AVZ262190 BFS262176:BFV262190 BPO262176:BPR262190 BZK262176:BZN262190 CJG262176:CJJ262190 CTC262176:CTF262190 DCY262176:DDB262190 DMU262176:DMX262190 DWQ262176:DWT262190 EGM262176:EGP262190 EQI262176:EQL262190 FAE262176:FAH262190 FKA262176:FKD262190 FTW262176:FTZ262190 GDS262176:GDV262190 GNO262176:GNR262190 GXK262176:GXN262190 HHG262176:HHJ262190 HRC262176:HRF262190 IAY262176:IBB262190 IKU262176:IKX262190 IUQ262176:IUT262190 JEM262176:JEP262190 JOI262176:JOL262190 JYE262176:JYH262190 KIA262176:KID262190 KRW262176:KRZ262190 LBS262176:LBV262190 LLO262176:LLR262190 LVK262176:LVN262190 MFG262176:MFJ262190 MPC262176:MPF262190 MYY262176:MZB262190 NIU262176:NIX262190 NSQ262176:NST262190 OCM262176:OCP262190 OMI262176:OML262190 OWE262176:OWH262190 PGA262176:PGD262190 PPW262176:PPZ262190 PZS262176:PZV262190 QJO262176:QJR262190 QTK262176:QTN262190 RDG262176:RDJ262190 RNC262176:RNF262190 RWY262176:RXB262190 SGU262176:SGX262190 SQQ262176:SQT262190 TAM262176:TAP262190 TKI262176:TKL262190 TUE262176:TUH262190 UEA262176:UED262190 UNW262176:UNZ262190 UXS262176:UXV262190 VHO262176:VHR262190 VRK262176:VRN262190 WBG262176:WBJ262190 WLC262176:WLF262190 WUY262176:WVB262190 J327712:M327726 IM327712:IP327726 SI327712:SL327726 ACE327712:ACH327726 AMA327712:AMD327726 AVW327712:AVZ327726 BFS327712:BFV327726 BPO327712:BPR327726 BZK327712:BZN327726 CJG327712:CJJ327726 CTC327712:CTF327726 DCY327712:DDB327726 DMU327712:DMX327726 DWQ327712:DWT327726 EGM327712:EGP327726 EQI327712:EQL327726 FAE327712:FAH327726 FKA327712:FKD327726 FTW327712:FTZ327726 GDS327712:GDV327726 GNO327712:GNR327726 GXK327712:GXN327726 HHG327712:HHJ327726 HRC327712:HRF327726 IAY327712:IBB327726 IKU327712:IKX327726 IUQ327712:IUT327726 JEM327712:JEP327726 JOI327712:JOL327726 JYE327712:JYH327726 KIA327712:KID327726 KRW327712:KRZ327726 LBS327712:LBV327726 LLO327712:LLR327726 LVK327712:LVN327726 MFG327712:MFJ327726 MPC327712:MPF327726 MYY327712:MZB327726 NIU327712:NIX327726 NSQ327712:NST327726 OCM327712:OCP327726 OMI327712:OML327726 OWE327712:OWH327726 PGA327712:PGD327726 PPW327712:PPZ327726 PZS327712:PZV327726 QJO327712:QJR327726 QTK327712:QTN327726 RDG327712:RDJ327726 RNC327712:RNF327726 RWY327712:RXB327726 SGU327712:SGX327726 SQQ327712:SQT327726 TAM327712:TAP327726 TKI327712:TKL327726 TUE327712:TUH327726 UEA327712:UED327726 UNW327712:UNZ327726 UXS327712:UXV327726 VHO327712:VHR327726 VRK327712:VRN327726 WBG327712:WBJ327726 WLC327712:WLF327726 WUY327712:WVB327726 J393248:M393262 IM393248:IP393262 SI393248:SL393262 ACE393248:ACH393262 AMA393248:AMD393262 AVW393248:AVZ393262 BFS393248:BFV393262 BPO393248:BPR393262 BZK393248:BZN393262 CJG393248:CJJ393262 CTC393248:CTF393262 DCY393248:DDB393262 DMU393248:DMX393262 DWQ393248:DWT393262 EGM393248:EGP393262 EQI393248:EQL393262 FAE393248:FAH393262 FKA393248:FKD393262 FTW393248:FTZ393262 GDS393248:GDV393262 GNO393248:GNR393262 GXK393248:GXN393262 HHG393248:HHJ393262 HRC393248:HRF393262 IAY393248:IBB393262 IKU393248:IKX393262 IUQ393248:IUT393262 JEM393248:JEP393262 JOI393248:JOL393262 JYE393248:JYH393262 KIA393248:KID393262 KRW393248:KRZ393262 LBS393248:LBV393262 LLO393248:LLR393262 LVK393248:LVN393262 MFG393248:MFJ393262 MPC393248:MPF393262 MYY393248:MZB393262 NIU393248:NIX393262 NSQ393248:NST393262 OCM393248:OCP393262 OMI393248:OML393262 OWE393248:OWH393262 PGA393248:PGD393262 PPW393248:PPZ393262 PZS393248:PZV393262 QJO393248:QJR393262 QTK393248:QTN393262 RDG393248:RDJ393262 RNC393248:RNF393262 RWY393248:RXB393262 SGU393248:SGX393262 SQQ393248:SQT393262 TAM393248:TAP393262 TKI393248:TKL393262 TUE393248:TUH393262 UEA393248:UED393262 UNW393248:UNZ393262 UXS393248:UXV393262 VHO393248:VHR393262 VRK393248:VRN393262 WBG393248:WBJ393262 WLC393248:WLF393262 WUY393248:WVB393262 J458784:M458798 IM458784:IP458798 SI458784:SL458798 ACE458784:ACH458798 AMA458784:AMD458798 AVW458784:AVZ458798 BFS458784:BFV458798 BPO458784:BPR458798 BZK458784:BZN458798 CJG458784:CJJ458798 CTC458784:CTF458798 DCY458784:DDB458798 DMU458784:DMX458798 DWQ458784:DWT458798 EGM458784:EGP458798 EQI458784:EQL458798 FAE458784:FAH458798 FKA458784:FKD458798 FTW458784:FTZ458798 GDS458784:GDV458798 GNO458784:GNR458798 GXK458784:GXN458798 HHG458784:HHJ458798 HRC458784:HRF458798 IAY458784:IBB458798 IKU458784:IKX458798 IUQ458784:IUT458798 JEM458784:JEP458798 JOI458784:JOL458798 JYE458784:JYH458798 KIA458784:KID458798 KRW458784:KRZ458798 LBS458784:LBV458798 LLO458784:LLR458798 LVK458784:LVN458798 MFG458784:MFJ458798 MPC458784:MPF458798 MYY458784:MZB458798 NIU458784:NIX458798 NSQ458784:NST458798 OCM458784:OCP458798 OMI458784:OML458798 OWE458784:OWH458798 PGA458784:PGD458798 PPW458784:PPZ458798 PZS458784:PZV458798 QJO458784:QJR458798 QTK458784:QTN458798 RDG458784:RDJ458798 RNC458784:RNF458798 RWY458784:RXB458798 SGU458784:SGX458798 SQQ458784:SQT458798 TAM458784:TAP458798 TKI458784:TKL458798 TUE458784:TUH458798 UEA458784:UED458798 UNW458784:UNZ458798 UXS458784:UXV458798 VHO458784:VHR458798 VRK458784:VRN458798 WBG458784:WBJ458798 WLC458784:WLF458798 WUY458784:WVB458798 J524320:M524334 IM524320:IP524334 SI524320:SL524334 ACE524320:ACH524334 AMA524320:AMD524334 AVW524320:AVZ524334 BFS524320:BFV524334 BPO524320:BPR524334 BZK524320:BZN524334 CJG524320:CJJ524334 CTC524320:CTF524334 DCY524320:DDB524334 DMU524320:DMX524334 DWQ524320:DWT524334 EGM524320:EGP524334 EQI524320:EQL524334 FAE524320:FAH524334 FKA524320:FKD524334 FTW524320:FTZ524334 GDS524320:GDV524334 GNO524320:GNR524334 GXK524320:GXN524334 HHG524320:HHJ524334 HRC524320:HRF524334 IAY524320:IBB524334 IKU524320:IKX524334 IUQ524320:IUT524334 JEM524320:JEP524334 JOI524320:JOL524334 JYE524320:JYH524334 KIA524320:KID524334 KRW524320:KRZ524334 LBS524320:LBV524334 LLO524320:LLR524334 LVK524320:LVN524334 MFG524320:MFJ524334 MPC524320:MPF524334 MYY524320:MZB524334 NIU524320:NIX524334 NSQ524320:NST524334 OCM524320:OCP524334 OMI524320:OML524334 OWE524320:OWH524334 PGA524320:PGD524334 PPW524320:PPZ524334 PZS524320:PZV524334 QJO524320:QJR524334 QTK524320:QTN524334 RDG524320:RDJ524334 RNC524320:RNF524334 RWY524320:RXB524334 SGU524320:SGX524334 SQQ524320:SQT524334 TAM524320:TAP524334 TKI524320:TKL524334 TUE524320:TUH524334 UEA524320:UED524334 UNW524320:UNZ524334 UXS524320:UXV524334 VHO524320:VHR524334 VRK524320:VRN524334 WBG524320:WBJ524334 WLC524320:WLF524334 WUY524320:WVB524334 J589856:M589870 IM589856:IP589870 SI589856:SL589870 ACE589856:ACH589870 AMA589856:AMD589870 AVW589856:AVZ589870 BFS589856:BFV589870 BPO589856:BPR589870 BZK589856:BZN589870 CJG589856:CJJ589870 CTC589856:CTF589870 DCY589856:DDB589870 DMU589856:DMX589870 DWQ589856:DWT589870 EGM589856:EGP589870 EQI589856:EQL589870 FAE589856:FAH589870 FKA589856:FKD589870 FTW589856:FTZ589870 GDS589856:GDV589870 GNO589856:GNR589870 GXK589856:GXN589870 HHG589856:HHJ589870 HRC589856:HRF589870 IAY589856:IBB589870 IKU589856:IKX589870 IUQ589856:IUT589870 JEM589856:JEP589870 JOI589856:JOL589870 JYE589856:JYH589870 KIA589856:KID589870 KRW589856:KRZ589870 LBS589856:LBV589870 LLO589856:LLR589870 LVK589856:LVN589870 MFG589856:MFJ589870 MPC589856:MPF589870 MYY589856:MZB589870 NIU589856:NIX589870 NSQ589856:NST589870 OCM589856:OCP589870 OMI589856:OML589870 OWE589856:OWH589870 PGA589856:PGD589870 PPW589856:PPZ589870 PZS589856:PZV589870 QJO589856:QJR589870 QTK589856:QTN589870 RDG589856:RDJ589870 RNC589856:RNF589870 RWY589856:RXB589870 SGU589856:SGX589870 SQQ589856:SQT589870 TAM589856:TAP589870 TKI589856:TKL589870 TUE589856:TUH589870 UEA589856:UED589870 UNW589856:UNZ589870 UXS589856:UXV589870 VHO589856:VHR589870 VRK589856:VRN589870 WBG589856:WBJ589870 WLC589856:WLF589870 WUY589856:WVB589870 J655392:M655406 IM655392:IP655406 SI655392:SL655406 ACE655392:ACH655406 AMA655392:AMD655406 AVW655392:AVZ655406 BFS655392:BFV655406 BPO655392:BPR655406 BZK655392:BZN655406 CJG655392:CJJ655406 CTC655392:CTF655406 DCY655392:DDB655406 DMU655392:DMX655406 DWQ655392:DWT655406 EGM655392:EGP655406 EQI655392:EQL655406 FAE655392:FAH655406 FKA655392:FKD655406 FTW655392:FTZ655406 GDS655392:GDV655406 GNO655392:GNR655406 GXK655392:GXN655406 HHG655392:HHJ655406 HRC655392:HRF655406 IAY655392:IBB655406 IKU655392:IKX655406 IUQ655392:IUT655406 JEM655392:JEP655406 JOI655392:JOL655406 JYE655392:JYH655406 KIA655392:KID655406 KRW655392:KRZ655406 LBS655392:LBV655406 LLO655392:LLR655406 LVK655392:LVN655406 MFG655392:MFJ655406 MPC655392:MPF655406 MYY655392:MZB655406 NIU655392:NIX655406 NSQ655392:NST655406 OCM655392:OCP655406 OMI655392:OML655406 OWE655392:OWH655406 PGA655392:PGD655406 PPW655392:PPZ655406 PZS655392:PZV655406 QJO655392:QJR655406 QTK655392:QTN655406 RDG655392:RDJ655406 RNC655392:RNF655406 RWY655392:RXB655406 SGU655392:SGX655406 SQQ655392:SQT655406 TAM655392:TAP655406 TKI655392:TKL655406 TUE655392:TUH655406 UEA655392:UED655406 UNW655392:UNZ655406 UXS655392:UXV655406 VHO655392:VHR655406 VRK655392:VRN655406 WBG655392:WBJ655406 WLC655392:WLF655406 WUY655392:WVB655406 J720928:M720942 IM720928:IP720942 SI720928:SL720942 ACE720928:ACH720942 AMA720928:AMD720942 AVW720928:AVZ720942 BFS720928:BFV720942 BPO720928:BPR720942 BZK720928:BZN720942 CJG720928:CJJ720942 CTC720928:CTF720942 DCY720928:DDB720942 DMU720928:DMX720942 DWQ720928:DWT720942 EGM720928:EGP720942 EQI720928:EQL720942 FAE720928:FAH720942 FKA720928:FKD720942 FTW720928:FTZ720942 GDS720928:GDV720942 GNO720928:GNR720942 GXK720928:GXN720942 HHG720928:HHJ720942 HRC720928:HRF720942 IAY720928:IBB720942 IKU720928:IKX720942 IUQ720928:IUT720942 JEM720928:JEP720942 JOI720928:JOL720942 JYE720928:JYH720942 KIA720928:KID720942 KRW720928:KRZ720942 LBS720928:LBV720942 LLO720928:LLR720942 LVK720928:LVN720942 MFG720928:MFJ720942 MPC720928:MPF720942 MYY720928:MZB720942 NIU720928:NIX720942 NSQ720928:NST720942 OCM720928:OCP720942 OMI720928:OML720942 OWE720928:OWH720942 PGA720928:PGD720942 PPW720928:PPZ720942 PZS720928:PZV720942 QJO720928:QJR720942 QTK720928:QTN720942 RDG720928:RDJ720942 RNC720928:RNF720942 RWY720928:RXB720942 SGU720928:SGX720942 SQQ720928:SQT720942 TAM720928:TAP720942 TKI720928:TKL720942 TUE720928:TUH720942 UEA720928:UED720942 UNW720928:UNZ720942 UXS720928:UXV720942 VHO720928:VHR720942 VRK720928:VRN720942 WBG720928:WBJ720942 WLC720928:WLF720942 WUY720928:WVB720942 J786464:M786478 IM786464:IP786478 SI786464:SL786478 ACE786464:ACH786478 AMA786464:AMD786478 AVW786464:AVZ786478 BFS786464:BFV786478 BPO786464:BPR786478 BZK786464:BZN786478 CJG786464:CJJ786478 CTC786464:CTF786478 DCY786464:DDB786478 DMU786464:DMX786478 DWQ786464:DWT786478 EGM786464:EGP786478 EQI786464:EQL786478 FAE786464:FAH786478 FKA786464:FKD786478 FTW786464:FTZ786478 GDS786464:GDV786478 GNO786464:GNR786478 GXK786464:GXN786478 HHG786464:HHJ786478 HRC786464:HRF786478 IAY786464:IBB786478 IKU786464:IKX786478 IUQ786464:IUT786478 JEM786464:JEP786478 JOI786464:JOL786478 JYE786464:JYH786478 KIA786464:KID786478 KRW786464:KRZ786478 LBS786464:LBV786478 LLO786464:LLR786478 LVK786464:LVN786478 MFG786464:MFJ786478 MPC786464:MPF786478 MYY786464:MZB786478 NIU786464:NIX786478 NSQ786464:NST786478 OCM786464:OCP786478 OMI786464:OML786478 OWE786464:OWH786478 PGA786464:PGD786478 PPW786464:PPZ786478 PZS786464:PZV786478 QJO786464:QJR786478 QTK786464:QTN786478 RDG786464:RDJ786478 RNC786464:RNF786478 RWY786464:RXB786478 SGU786464:SGX786478 SQQ786464:SQT786478 TAM786464:TAP786478 TKI786464:TKL786478 TUE786464:TUH786478 UEA786464:UED786478 UNW786464:UNZ786478 UXS786464:UXV786478 VHO786464:VHR786478 VRK786464:VRN786478 WBG786464:WBJ786478 WLC786464:WLF786478 WUY786464:WVB786478 J852000:M852014 IM852000:IP852014 SI852000:SL852014 ACE852000:ACH852014 AMA852000:AMD852014 AVW852000:AVZ852014 BFS852000:BFV852014 BPO852000:BPR852014 BZK852000:BZN852014 CJG852000:CJJ852014 CTC852000:CTF852014 DCY852000:DDB852014 DMU852000:DMX852014 DWQ852000:DWT852014 EGM852000:EGP852014 EQI852000:EQL852014 FAE852000:FAH852014 FKA852000:FKD852014 FTW852000:FTZ852014 GDS852000:GDV852014 GNO852000:GNR852014 GXK852000:GXN852014 HHG852000:HHJ852014 HRC852000:HRF852014 IAY852000:IBB852014 IKU852000:IKX852014 IUQ852000:IUT852014 JEM852000:JEP852014 JOI852000:JOL852014 JYE852000:JYH852014 KIA852000:KID852014 KRW852000:KRZ852014 LBS852000:LBV852014 LLO852000:LLR852014 LVK852000:LVN852014 MFG852000:MFJ852014 MPC852000:MPF852014 MYY852000:MZB852014 NIU852000:NIX852014 NSQ852000:NST852014 OCM852000:OCP852014 OMI852000:OML852014 OWE852000:OWH852014 PGA852000:PGD852014 PPW852000:PPZ852014 PZS852000:PZV852014 QJO852000:QJR852014 QTK852000:QTN852014 RDG852000:RDJ852014 RNC852000:RNF852014 RWY852000:RXB852014 SGU852000:SGX852014 SQQ852000:SQT852014 TAM852000:TAP852014 TKI852000:TKL852014 TUE852000:TUH852014 UEA852000:UED852014 UNW852000:UNZ852014 UXS852000:UXV852014 VHO852000:VHR852014 VRK852000:VRN852014 WBG852000:WBJ852014 WLC852000:WLF852014 WUY852000:WVB852014 J917536:M917550 IM917536:IP917550 SI917536:SL917550 ACE917536:ACH917550 AMA917536:AMD917550 AVW917536:AVZ917550 BFS917536:BFV917550 BPO917536:BPR917550 BZK917536:BZN917550 CJG917536:CJJ917550 CTC917536:CTF917550 DCY917536:DDB917550 DMU917536:DMX917550 DWQ917536:DWT917550 EGM917536:EGP917550 EQI917536:EQL917550 FAE917536:FAH917550 FKA917536:FKD917550 FTW917536:FTZ917550 GDS917536:GDV917550 GNO917536:GNR917550 GXK917536:GXN917550 HHG917536:HHJ917550 HRC917536:HRF917550 IAY917536:IBB917550 IKU917536:IKX917550 IUQ917536:IUT917550 JEM917536:JEP917550 JOI917536:JOL917550 JYE917536:JYH917550 KIA917536:KID917550 KRW917536:KRZ917550 LBS917536:LBV917550 LLO917536:LLR917550 LVK917536:LVN917550 MFG917536:MFJ917550 MPC917536:MPF917550 MYY917536:MZB917550 NIU917536:NIX917550 NSQ917536:NST917550 OCM917536:OCP917550 OMI917536:OML917550 OWE917536:OWH917550 PGA917536:PGD917550 PPW917536:PPZ917550 PZS917536:PZV917550 QJO917536:QJR917550 QTK917536:QTN917550 RDG917536:RDJ917550 RNC917536:RNF917550 RWY917536:RXB917550 SGU917536:SGX917550 SQQ917536:SQT917550 TAM917536:TAP917550 TKI917536:TKL917550 TUE917536:TUH917550 UEA917536:UED917550 UNW917536:UNZ917550 UXS917536:UXV917550 VHO917536:VHR917550 VRK917536:VRN917550 WBG917536:WBJ917550 WLC917536:WLF917550 WUY917536:WVB917550 J983072:M983086 IM983072:IP983086 SI983072:SL983086 ACE983072:ACH983086 AMA983072:AMD983086 AVW983072:AVZ983086 BFS983072:BFV983086 BPO983072:BPR983086 BZK983072:BZN983086 CJG983072:CJJ983086 CTC983072:CTF983086 DCY983072:DDB983086 DMU983072:DMX983086 DWQ983072:DWT983086 EGM983072:EGP983086 EQI983072:EQL983086 FAE983072:FAH983086 FKA983072:FKD983086 FTW983072:FTZ983086 GDS983072:GDV983086 GNO983072:GNR983086 GXK983072:GXN983086 HHG983072:HHJ983086 HRC983072:HRF983086 IAY983072:IBB983086 IKU983072:IKX983086 IUQ983072:IUT983086 JEM983072:JEP983086 JOI983072:JOL983086 JYE983072:JYH983086 KIA983072:KID983086 KRW983072:KRZ983086 LBS983072:LBV983086 LLO983072:LLR983086 LVK983072:LVN983086 MFG983072:MFJ983086 MPC983072:MPF983086 MYY983072:MZB983086 NIU983072:NIX983086 NSQ983072:NST983086 OCM983072:OCP983086 OMI983072:OML983086 OWE983072:OWH983086 PGA983072:PGD983086 PPW983072:PPZ983086 PZS983072:PZV983086 QJO983072:QJR983086 QTK983072:QTN983086 RDG983072:RDJ983086 RNC983072:RNF983086 RWY983072:RXB983086 SGU983072:SGX983086 SQQ983072:SQT983086 TAM983072:TAP983086 TKI983072:TKL983086 TUE983072:TUH983086 UEA983072:UED983086 UNW983072:UNZ983086 UXS983072:UXV983086 VHO983072:VHR983086 VRK983072:VRN983086 WBG983072:WBJ983086 WLC983072:WLF983086 WUY983072:WVB983086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V65535:W65535 IY65535:IZ65535 SU65535:SV65535 ACQ65535:ACR65535 AMM65535:AMN65535 AWI65535:AWJ65535 BGE65535:BGF65535 BQA65535:BQB65535 BZW65535:BZX65535 CJS65535:CJT65535 CTO65535:CTP65535 DDK65535:DDL65535 DNG65535:DNH65535 DXC65535:DXD65535 EGY65535:EGZ65535 EQU65535:EQV65535 FAQ65535:FAR65535 FKM65535:FKN65535 FUI65535:FUJ65535 GEE65535:GEF65535 GOA65535:GOB65535 GXW65535:GXX65535 HHS65535:HHT65535 HRO65535:HRP65535 IBK65535:IBL65535 ILG65535:ILH65535 IVC65535:IVD65535 JEY65535:JEZ65535 JOU65535:JOV65535 JYQ65535:JYR65535 KIM65535:KIN65535 KSI65535:KSJ65535 LCE65535:LCF65535 LMA65535:LMB65535 LVW65535:LVX65535 MFS65535:MFT65535 MPO65535:MPP65535 MZK65535:MZL65535 NJG65535:NJH65535 NTC65535:NTD65535 OCY65535:OCZ65535 OMU65535:OMV65535 OWQ65535:OWR65535 PGM65535:PGN65535 PQI65535:PQJ65535 QAE65535:QAF65535 QKA65535:QKB65535 QTW65535:QTX65535 RDS65535:RDT65535 RNO65535:RNP65535 RXK65535:RXL65535 SHG65535:SHH65535 SRC65535:SRD65535 TAY65535:TAZ65535 TKU65535:TKV65535 TUQ65535:TUR65535 UEM65535:UEN65535 UOI65535:UOJ65535 UYE65535:UYF65535 VIA65535:VIB65535 VRW65535:VRX65535 WBS65535:WBT65535 WLO65535:WLP65535 WVK65535:WVL65535 V131071:W131071 IY131071:IZ131071 SU131071:SV131071 ACQ131071:ACR131071 AMM131071:AMN131071 AWI131071:AWJ131071 BGE131071:BGF131071 BQA131071:BQB131071 BZW131071:BZX131071 CJS131071:CJT131071 CTO131071:CTP131071 DDK131071:DDL131071 DNG131071:DNH131071 DXC131071:DXD131071 EGY131071:EGZ131071 EQU131071:EQV131071 FAQ131071:FAR131071 FKM131071:FKN131071 FUI131071:FUJ131071 GEE131071:GEF131071 GOA131071:GOB131071 GXW131071:GXX131071 HHS131071:HHT131071 HRO131071:HRP131071 IBK131071:IBL131071 ILG131071:ILH131071 IVC131071:IVD131071 JEY131071:JEZ131071 JOU131071:JOV131071 JYQ131071:JYR131071 KIM131071:KIN131071 KSI131071:KSJ131071 LCE131071:LCF131071 LMA131071:LMB131071 LVW131071:LVX131071 MFS131071:MFT131071 MPO131071:MPP131071 MZK131071:MZL131071 NJG131071:NJH131071 NTC131071:NTD131071 OCY131071:OCZ131071 OMU131071:OMV131071 OWQ131071:OWR131071 PGM131071:PGN131071 PQI131071:PQJ131071 QAE131071:QAF131071 QKA131071:QKB131071 QTW131071:QTX131071 RDS131071:RDT131071 RNO131071:RNP131071 RXK131071:RXL131071 SHG131071:SHH131071 SRC131071:SRD131071 TAY131071:TAZ131071 TKU131071:TKV131071 TUQ131071:TUR131071 UEM131071:UEN131071 UOI131071:UOJ131071 UYE131071:UYF131071 VIA131071:VIB131071 VRW131071:VRX131071 WBS131071:WBT131071 WLO131071:WLP131071 WVK131071:WVL131071 V196607:W196607 IY196607:IZ196607 SU196607:SV196607 ACQ196607:ACR196607 AMM196607:AMN196607 AWI196607:AWJ196607 BGE196607:BGF196607 BQA196607:BQB196607 BZW196607:BZX196607 CJS196607:CJT196607 CTO196607:CTP196607 DDK196607:DDL196607 DNG196607:DNH196607 DXC196607:DXD196607 EGY196607:EGZ196607 EQU196607:EQV196607 FAQ196607:FAR196607 FKM196607:FKN196607 FUI196607:FUJ196607 GEE196607:GEF196607 GOA196607:GOB196607 GXW196607:GXX196607 HHS196607:HHT196607 HRO196607:HRP196607 IBK196607:IBL196607 ILG196607:ILH196607 IVC196607:IVD196607 JEY196607:JEZ196607 JOU196607:JOV196607 JYQ196607:JYR196607 KIM196607:KIN196607 KSI196607:KSJ196607 LCE196607:LCF196607 LMA196607:LMB196607 LVW196607:LVX196607 MFS196607:MFT196607 MPO196607:MPP196607 MZK196607:MZL196607 NJG196607:NJH196607 NTC196607:NTD196607 OCY196607:OCZ196607 OMU196607:OMV196607 OWQ196607:OWR196607 PGM196607:PGN196607 PQI196607:PQJ196607 QAE196607:QAF196607 QKA196607:QKB196607 QTW196607:QTX196607 RDS196607:RDT196607 RNO196607:RNP196607 RXK196607:RXL196607 SHG196607:SHH196607 SRC196607:SRD196607 TAY196607:TAZ196607 TKU196607:TKV196607 TUQ196607:TUR196607 UEM196607:UEN196607 UOI196607:UOJ196607 UYE196607:UYF196607 VIA196607:VIB196607 VRW196607:VRX196607 WBS196607:WBT196607 WLO196607:WLP196607 WVK196607:WVL196607 V262143:W262143 IY262143:IZ262143 SU262143:SV262143 ACQ262143:ACR262143 AMM262143:AMN262143 AWI262143:AWJ262143 BGE262143:BGF262143 BQA262143:BQB262143 BZW262143:BZX262143 CJS262143:CJT262143 CTO262143:CTP262143 DDK262143:DDL262143 DNG262143:DNH262143 DXC262143:DXD262143 EGY262143:EGZ262143 EQU262143:EQV262143 FAQ262143:FAR262143 FKM262143:FKN262143 FUI262143:FUJ262143 GEE262143:GEF262143 GOA262143:GOB262143 GXW262143:GXX262143 HHS262143:HHT262143 HRO262143:HRP262143 IBK262143:IBL262143 ILG262143:ILH262143 IVC262143:IVD262143 JEY262143:JEZ262143 JOU262143:JOV262143 JYQ262143:JYR262143 KIM262143:KIN262143 KSI262143:KSJ262143 LCE262143:LCF262143 LMA262143:LMB262143 LVW262143:LVX262143 MFS262143:MFT262143 MPO262143:MPP262143 MZK262143:MZL262143 NJG262143:NJH262143 NTC262143:NTD262143 OCY262143:OCZ262143 OMU262143:OMV262143 OWQ262143:OWR262143 PGM262143:PGN262143 PQI262143:PQJ262143 QAE262143:QAF262143 QKA262143:QKB262143 QTW262143:QTX262143 RDS262143:RDT262143 RNO262143:RNP262143 RXK262143:RXL262143 SHG262143:SHH262143 SRC262143:SRD262143 TAY262143:TAZ262143 TKU262143:TKV262143 TUQ262143:TUR262143 UEM262143:UEN262143 UOI262143:UOJ262143 UYE262143:UYF262143 VIA262143:VIB262143 VRW262143:VRX262143 WBS262143:WBT262143 WLO262143:WLP262143 WVK262143:WVL262143 V327679:W327679 IY327679:IZ327679 SU327679:SV327679 ACQ327679:ACR327679 AMM327679:AMN327679 AWI327679:AWJ327679 BGE327679:BGF327679 BQA327679:BQB327679 BZW327679:BZX327679 CJS327679:CJT327679 CTO327679:CTP327679 DDK327679:DDL327679 DNG327679:DNH327679 DXC327679:DXD327679 EGY327679:EGZ327679 EQU327679:EQV327679 FAQ327679:FAR327679 FKM327679:FKN327679 FUI327679:FUJ327679 GEE327679:GEF327679 GOA327679:GOB327679 GXW327679:GXX327679 HHS327679:HHT327679 HRO327679:HRP327679 IBK327679:IBL327679 ILG327679:ILH327679 IVC327679:IVD327679 JEY327679:JEZ327679 JOU327679:JOV327679 JYQ327679:JYR327679 KIM327679:KIN327679 KSI327679:KSJ327679 LCE327679:LCF327679 LMA327679:LMB327679 LVW327679:LVX327679 MFS327679:MFT327679 MPO327679:MPP327679 MZK327679:MZL327679 NJG327679:NJH327679 NTC327679:NTD327679 OCY327679:OCZ327679 OMU327679:OMV327679 OWQ327679:OWR327679 PGM327679:PGN327679 PQI327679:PQJ327679 QAE327679:QAF327679 QKA327679:QKB327679 QTW327679:QTX327679 RDS327679:RDT327679 RNO327679:RNP327679 RXK327679:RXL327679 SHG327679:SHH327679 SRC327679:SRD327679 TAY327679:TAZ327679 TKU327679:TKV327679 TUQ327679:TUR327679 UEM327679:UEN327679 UOI327679:UOJ327679 UYE327679:UYF327679 VIA327679:VIB327679 VRW327679:VRX327679 WBS327679:WBT327679 WLO327679:WLP327679 WVK327679:WVL327679 V393215:W393215 IY393215:IZ393215 SU393215:SV393215 ACQ393215:ACR393215 AMM393215:AMN393215 AWI393215:AWJ393215 BGE393215:BGF393215 BQA393215:BQB393215 BZW393215:BZX393215 CJS393215:CJT393215 CTO393215:CTP393215 DDK393215:DDL393215 DNG393215:DNH393215 DXC393215:DXD393215 EGY393215:EGZ393215 EQU393215:EQV393215 FAQ393215:FAR393215 FKM393215:FKN393215 FUI393215:FUJ393215 GEE393215:GEF393215 GOA393215:GOB393215 GXW393215:GXX393215 HHS393215:HHT393215 HRO393215:HRP393215 IBK393215:IBL393215 ILG393215:ILH393215 IVC393215:IVD393215 JEY393215:JEZ393215 JOU393215:JOV393215 JYQ393215:JYR393215 KIM393215:KIN393215 KSI393215:KSJ393215 LCE393215:LCF393215 LMA393215:LMB393215 LVW393215:LVX393215 MFS393215:MFT393215 MPO393215:MPP393215 MZK393215:MZL393215 NJG393215:NJH393215 NTC393215:NTD393215 OCY393215:OCZ393215 OMU393215:OMV393215 OWQ393215:OWR393215 PGM393215:PGN393215 PQI393215:PQJ393215 QAE393215:QAF393215 QKA393215:QKB393215 QTW393215:QTX393215 RDS393215:RDT393215 RNO393215:RNP393215 RXK393215:RXL393215 SHG393215:SHH393215 SRC393215:SRD393215 TAY393215:TAZ393215 TKU393215:TKV393215 TUQ393215:TUR393215 UEM393215:UEN393215 UOI393215:UOJ393215 UYE393215:UYF393215 VIA393215:VIB393215 VRW393215:VRX393215 WBS393215:WBT393215 WLO393215:WLP393215 WVK393215:WVL393215 V458751:W458751 IY458751:IZ458751 SU458751:SV458751 ACQ458751:ACR458751 AMM458751:AMN458751 AWI458751:AWJ458751 BGE458751:BGF458751 BQA458751:BQB458751 BZW458751:BZX458751 CJS458751:CJT458751 CTO458751:CTP458751 DDK458751:DDL458751 DNG458751:DNH458751 DXC458751:DXD458751 EGY458751:EGZ458751 EQU458751:EQV458751 FAQ458751:FAR458751 FKM458751:FKN458751 FUI458751:FUJ458751 GEE458751:GEF458751 GOA458751:GOB458751 GXW458751:GXX458751 HHS458751:HHT458751 HRO458751:HRP458751 IBK458751:IBL458751 ILG458751:ILH458751 IVC458751:IVD458751 JEY458751:JEZ458751 JOU458751:JOV458751 JYQ458751:JYR458751 KIM458751:KIN458751 KSI458751:KSJ458751 LCE458751:LCF458751 LMA458751:LMB458751 LVW458751:LVX458751 MFS458751:MFT458751 MPO458751:MPP458751 MZK458751:MZL458751 NJG458751:NJH458751 NTC458751:NTD458751 OCY458751:OCZ458751 OMU458751:OMV458751 OWQ458751:OWR458751 PGM458751:PGN458751 PQI458751:PQJ458751 QAE458751:QAF458751 QKA458751:QKB458751 QTW458751:QTX458751 RDS458751:RDT458751 RNO458751:RNP458751 RXK458751:RXL458751 SHG458751:SHH458751 SRC458751:SRD458751 TAY458751:TAZ458751 TKU458751:TKV458751 TUQ458751:TUR458751 UEM458751:UEN458751 UOI458751:UOJ458751 UYE458751:UYF458751 VIA458751:VIB458751 VRW458751:VRX458751 WBS458751:WBT458751 WLO458751:WLP458751 WVK458751:WVL458751 V524287:W524287 IY524287:IZ524287 SU524287:SV524287 ACQ524287:ACR524287 AMM524287:AMN524287 AWI524287:AWJ524287 BGE524287:BGF524287 BQA524287:BQB524287 BZW524287:BZX524287 CJS524287:CJT524287 CTO524287:CTP524287 DDK524287:DDL524287 DNG524287:DNH524287 DXC524287:DXD524287 EGY524287:EGZ524287 EQU524287:EQV524287 FAQ524287:FAR524287 FKM524287:FKN524287 FUI524287:FUJ524287 GEE524287:GEF524287 GOA524287:GOB524287 GXW524287:GXX524287 HHS524287:HHT524287 HRO524287:HRP524287 IBK524287:IBL524287 ILG524287:ILH524287 IVC524287:IVD524287 JEY524287:JEZ524287 JOU524287:JOV524287 JYQ524287:JYR524287 KIM524287:KIN524287 KSI524287:KSJ524287 LCE524287:LCF524287 LMA524287:LMB524287 LVW524287:LVX524287 MFS524287:MFT524287 MPO524287:MPP524287 MZK524287:MZL524287 NJG524287:NJH524287 NTC524287:NTD524287 OCY524287:OCZ524287 OMU524287:OMV524287 OWQ524287:OWR524287 PGM524287:PGN524287 PQI524287:PQJ524287 QAE524287:QAF524287 QKA524287:QKB524287 QTW524287:QTX524287 RDS524287:RDT524287 RNO524287:RNP524287 RXK524287:RXL524287 SHG524287:SHH524287 SRC524287:SRD524287 TAY524287:TAZ524287 TKU524287:TKV524287 TUQ524287:TUR524287 UEM524287:UEN524287 UOI524287:UOJ524287 UYE524287:UYF524287 VIA524287:VIB524287 VRW524287:VRX524287 WBS524287:WBT524287 WLO524287:WLP524287 WVK524287:WVL524287 V589823:W589823 IY589823:IZ589823 SU589823:SV589823 ACQ589823:ACR589823 AMM589823:AMN589823 AWI589823:AWJ589823 BGE589823:BGF589823 BQA589823:BQB589823 BZW589823:BZX589823 CJS589823:CJT589823 CTO589823:CTP589823 DDK589823:DDL589823 DNG589823:DNH589823 DXC589823:DXD589823 EGY589823:EGZ589823 EQU589823:EQV589823 FAQ589823:FAR589823 FKM589823:FKN589823 FUI589823:FUJ589823 GEE589823:GEF589823 GOA589823:GOB589823 GXW589823:GXX589823 HHS589823:HHT589823 HRO589823:HRP589823 IBK589823:IBL589823 ILG589823:ILH589823 IVC589823:IVD589823 JEY589823:JEZ589823 JOU589823:JOV589823 JYQ589823:JYR589823 KIM589823:KIN589823 KSI589823:KSJ589823 LCE589823:LCF589823 LMA589823:LMB589823 LVW589823:LVX589823 MFS589823:MFT589823 MPO589823:MPP589823 MZK589823:MZL589823 NJG589823:NJH589823 NTC589823:NTD589823 OCY589823:OCZ589823 OMU589823:OMV589823 OWQ589823:OWR589823 PGM589823:PGN589823 PQI589823:PQJ589823 QAE589823:QAF589823 QKA589823:QKB589823 QTW589823:QTX589823 RDS589823:RDT589823 RNO589823:RNP589823 RXK589823:RXL589823 SHG589823:SHH589823 SRC589823:SRD589823 TAY589823:TAZ589823 TKU589823:TKV589823 TUQ589823:TUR589823 UEM589823:UEN589823 UOI589823:UOJ589823 UYE589823:UYF589823 VIA589823:VIB589823 VRW589823:VRX589823 WBS589823:WBT589823 WLO589823:WLP589823 WVK589823:WVL589823 V655359:W655359 IY655359:IZ655359 SU655359:SV655359 ACQ655359:ACR655359 AMM655359:AMN655359 AWI655359:AWJ655359 BGE655359:BGF655359 BQA655359:BQB655359 BZW655359:BZX655359 CJS655359:CJT655359 CTO655359:CTP655359 DDK655359:DDL655359 DNG655359:DNH655359 DXC655359:DXD655359 EGY655359:EGZ655359 EQU655359:EQV655359 FAQ655359:FAR655359 FKM655359:FKN655359 FUI655359:FUJ655359 GEE655359:GEF655359 GOA655359:GOB655359 GXW655359:GXX655359 HHS655359:HHT655359 HRO655359:HRP655359 IBK655359:IBL655359 ILG655359:ILH655359 IVC655359:IVD655359 JEY655359:JEZ655359 JOU655359:JOV655359 JYQ655359:JYR655359 KIM655359:KIN655359 KSI655359:KSJ655359 LCE655359:LCF655359 LMA655359:LMB655359 LVW655359:LVX655359 MFS655359:MFT655359 MPO655359:MPP655359 MZK655359:MZL655359 NJG655359:NJH655359 NTC655359:NTD655359 OCY655359:OCZ655359 OMU655359:OMV655359 OWQ655359:OWR655359 PGM655359:PGN655359 PQI655359:PQJ655359 QAE655359:QAF655359 QKA655359:QKB655359 QTW655359:QTX655359 RDS655359:RDT655359 RNO655359:RNP655359 RXK655359:RXL655359 SHG655359:SHH655359 SRC655359:SRD655359 TAY655359:TAZ655359 TKU655359:TKV655359 TUQ655359:TUR655359 UEM655359:UEN655359 UOI655359:UOJ655359 UYE655359:UYF655359 VIA655359:VIB655359 VRW655359:VRX655359 WBS655359:WBT655359 WLO655359:WLP655359 WVK655359:WVL655359 V720895:W720895 IY720895:IZ720895 SU720895:SV720895 ACQ720895:ACR720895 AMM720895:AMN720895 AWI720895:AWJ720895 BGE720895:BGF720895 BQA720895:BQB720895 BZW720895:BZX720895 CJS720895:CJT720895 CTO720895:CTP720895 DDK720895:DDL720895 DNG720895:DNH720895 DXC720895:DXD720895 EGY720895:EGZ720895 EQU720895:EQV720895 FAQ720895:FAR720895 FKM720895:FKN720895 FUI720895:FUJ720895 GEE720895:GEF720895 GOA720895:GOB720895 GXW720895:GXX720895 HHS720895:HHT720895 HRO720895:HRP720895 IBK720895:IBL720895 ILG720895:ILH720895 IVC720895:IVD720895 JEY720895:JEZ720895 JOU720895:JOV720895 JYQ720895:JYR720895 KIM720895:KIN720895 KSI720895:KSJ720895 LCE720895:LCF720895 LMA720895:LMB720895 LVW720895:LVX720895 MFS720895:MFT720895 MPO720895:MPP720895 MZK720895:MZL720895 NJG720895:NJH720895 NTC720895:NTD720895 OCY720895:OCZ720895 OMU720895:OMV720895 OWQ720895:OWR720895 PGM720895:PGN720895 PQI720895:PQJ720895 QAE720895:QAF720895 QKA720895:QKB720895 QTW720895:QTX720895 RDS720895:RDT720895 RNO720895:RNP720895 RXK720895:RXL720895 SHG720895:SHH720895 SRC720895:SRD720895 TAY720895:TAZ720895 TKU720895:TKV720895 TUQ720895:TUR720895 UEM720895:UEN720895 UOI720895:UOJ720895 UYE720895:UYF720895 VIA720895:VIB720895 VRW720895:VRX720895 WBS720895:WBT720895 WLO720895:WLP720895 WVK720895:WVL720895 V786431:W786431 IY786431:IZ786431 SU786431:SV786431 ACQ786431:ACR786431 AMM786431:AMN786431 AWI786431:AWJ786431 BGE786431:BGF786431 BQA786431:BQB786431 BZW786431:BZX786431 CJS786431:CJT786431 CTO786431:CTP786431 DDK786431:DDL786431 DNG786431:DNH786431 DXC786431:DXD786431 EGY786431:EGZ786431 EQU786431:EQV786431 FAQ786431:FAR786431 FKM786431:FKN786431 FUI786431:FUJ786431 GEE786431:GEF786431 GOA786431:GOB786431 GXW786431:GXX786431 HHS786431:HHT786431 HRO786431:HRP786431 IBK786431:IBL786431 ILG786431:ILH786431 IVC786431:IVD786431 JEY786431:JEZ786431 JOU786431:JOV786431 JYQ786431:JYR786431 KIM786431:KIN786431 KSI786431:KSJ786431 LCE786431:LCF786431 LMA786431:LMB786431 LVW786431:LVX786431 MFS786431:MFT786431 MPO786431:MPP786431 MZK786431:MZL786431 NJG786431:NJH786431 NTC786431:NTD786431 OCY786431:OCZ786431 OMU786431:OMV786431 OWQ786431:OWR786431 PGM786431:PGN786431 PQI786431:PQJ786431 QAE786431:QAF786431 QKA786431:QKB786431 QTW786431:QTX786431 RDS786431:RDT786431 RNO786431:RNP786431 RXK786431:RXL786431 SHG786431:SHH786431 SRC786431:SRD786431 TAY786431:TAZ786431 TKU786431:TKV786431 TUQ786431:TUR786431 UEM786431:UEN786431 UOI786431:UOJ786431 UYE786431:UYF786431 VIA786431:VIB786431 VRW786431:VRX786431 WBS786431:WBT786431 WLO786431:WLP786431 WVK786431:WVL786431 V851967:W851967 IY851967:IZ851967 SU851967:SV851967 ACQ851967:ACR851967 AMM851967:AMN851967 AWI851967:AWJ851967 BGE851967:BGF851967 BQA851967:BQB851967 BZW851967:BZX851967 CJS851967:CJT851967 CTO851967:CTP851967 DDK851967:DDL851967 DNG851967:DNH851967 DXC851967:DXD851967 EGY851967:EGZ851967 EQU851967:EQV851967 FAQ851967:FAR851967 FKM851967:FKN851967 FUI851967:FUJ851967 GEE851967:GEF851967 GOA851967:GOB851967 GXW851967:GXX851967 HHS851967:HHT851967 HRO851967:HRP851967 IBK851967:IBL851967 ILG851967:ILH851967 IVC851967:IVD851967 JEY851967:JEZ851967 JOU851967:JOV851967 JYQ851967:JYR851967 KIM851967:KIN851967 KSI851967:KSJ851967 LCE851967:LCF851967 LMA851967:LMB851967 LVW851967:LVX851967 MFS851967:MFT851967 MPO851967:MPP851967 MZK851967:MZL851967 NJG851967:NJH851967 NTC851967:NTD851967 OCY851967:OCZ851967 OMU851967:OMV851967 OWQ851967:OWR851967 PGM851967:PGN851967 PQI851967:PQJ851967 QAE851967:QAF851967 QKA851967:QKB851967 QTW851967:QTX851967 RDS851967:RDT851967 RNO851967:RNP851967 RXK851967:RXL851967 SHG851967:SHH851967 SRC851967:SRD851967 TAY851967:TAZ851967 TKU851967:TKV851967 TUQ851967:TUR851967 UEM851967:UEN851967 UOI851967:UOJ851967 UYE851967:UYF851967 VIA851967:VIB851967 VRW851967:VRX851967 WBS851967:WBT851967 WLO851967:WLP851967 WVK851967:WVL851967 V917503:W917503 IY917503:IZ917503 SU917503:SV917503 ACQ917503:ACR917503 AMM917503:AMN917503 AWI917503:AWJ917503 BGE917503:BGF917503 BQA917503:BQB917503 BZW917503:BZX917503 CJS917503:CJT917503 CTO917503:CTP917503 DDK917503:DDL917503 DNG917503:DNH917503 DXC917503:DXD917503 EGY917503:EGZ917503 EQU917503:EQV917503 FAQ917503:FAR917503 FKM917503:FKN917503 FUI917503:FUJ917503 GEE917503:GEF917503 GOA917503:GOB917503 GXW917503:GXX917503 HHS917503:HHT917503 HRO917503:HRP917503 IBK917503:IBL917503 ILG917503:ILH917503 IVC917503:IVD917503 JEY917503:JEZ917503 JOU917503:JOV917503 JYQ917503:JYR917503 KIM917503:KIN917503 KSI917503:KSJ917503 LCE917503:LCF917503 LMA917503:LMB917503 LVW917503:LVX917503 MFS917503:MFT917503 MPO917503:MPP917503 MZK917503:MZL917503 NJG917503:NJH917503 NTC917503:NTD917503 OCY917503:OCZ917503 OMU917503:OMV917503 OWQ917503:OWR917503 PGM917503:PGN917503 PQI917503:PQJ917503 QAE917503:QAF917503 QKA917503:QKB917503 QTW917503:QTX917503 RDS917503:RDT917503 RNO917503:RNP917503 RXK917503:RXL917503 SHG917503:SHH917503 SRC917503:SRD917503 TAY917503:TAZ917503 TKU917503:TKV917503 TUQ917503:TUR917503 UEM917503:UEN917503 UOI917503:UOJ917503 UYE917503:UYF917503 VIA917503:VIB917503 VRW917503:VRX917503 WBS917503:WBT917503 WLO917503:WLP917503 WVK917503:WVL917503 V983039:W983039 IY983039:IZ983039 SU983039:SV983039 ACQ983039:ACR983039 AMM983039:AMN983039 AWI983039:AWJ983039 BGE983039:BGF983039 BQA983039:BQB983039 BZW983039:BZX983039 CJS983039:CJT983039 CTO983039:CTP983039 DDK983039:DDL983039 DNG983039:DNH983039 DXC983039:DXD983039 EGY983039:EGZ983039 EQU983039:EQV983039 FAQ983039:FAR983039 FKM983039:FKN983039 FUI983039:FUJ983039 GEE983039:GEF983039 GOA983039:GOB983039 GXW983039:GXX983039 HHS983039:HHT983039 HRO983039:HRP983039 IBK983039:IBL983039 ILG983039:ILH983039 IVC983039:IVD983039 JEY983039:JEZ983039 JOU983039:JOV983039 JYQ983039:JYR983039 KIM983039:KIN983039 KSI983039:KSJ983039 LCE983039:LCF983039 LMA983039:LMB983039 LVW983039:LVX983039 MFS983039:MFT983039 MPO983039:MPP983039 MZK983039:MZL983039 NJG983039:NJH983039 NTC983039:NTD983039 OCY983039:OCZ983039 OMU983039:OMV983039 OWQ983039:OWR983039 PGM983039:PGN983039 PQI983039:PQJ983039 QAE983039:QAF983039 QKA983039:QKB983039 QTW983039:QTX983039 RDS983039:RDT983039 RNO983039:RNP983039 RXK983039:RXL983039 SHG983039:SHH983039 SRC983039:SRD983039 TAY983039:TAZ983039 TKU983039:TKV983039 TUQ983039:TUR983039 UEM983039:UEN983039 UOI983039:UOJ983039 UYE983039:UYF983039 VIA983039:VIB983039 VRW983039:VRX983039 WBS983039:WBT983039 WLO983039:WLP983039 WVK983039:WVL983039 TBA983052:TBO983052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TKW983052:TLK983052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AK65561:AM65563 JN65561:JP65563 TJ65561:TL65563 ADF65561:ADH65563 ANB65561:AND65563 AWX65561:AWZ65563 BGT65561:BGV65563 BQP65561:BQR65563 CAL65561:CAN65563 CKH65561:CKJ65563 CUD65561:CUF65563 DDZ65561:DEB65563 DNV65561:DNX65563 DXR65561:DXT65563 EHN65561:EHP65563 ERJ65561:ERL65563 FBF65561:FBH65563 FLB65561:FLD65563 FUX65561:FUZ65563 GET65561:GEV65563 GOP65561:GOR65563 GYL65561:GYN65563 HIH65561:HIJ65563 HSD65561:HSF65563 IBZ65561:ICB65563 ILV65561:ILX65563 IVR65561:IVT65563 JFN65561:JFP65563 JPJ65561:JPL65563 JZF65561:JZH65563 KJB65561:KJD65563 KSX65561:KSZ65563 LCT65561:LCV65563 LMP65561:LMR65563 LWL65561:LWN65563 MGH65561:MGJ65563 MQD65561:MQF65563 MZZ65561:NAB65563 NJV65561:NJX65563 NTR65561:NTT65563 ODN65561:ODP65563 ONJ65561:ONL65563 OXF65561:OXH65563 PHB65561:PHD65563 PQX65561:PQZ65563 QAT65561:QAV65563 QKP65561:QKR65563 QUL65561:QUN65563 REH65561:REJ65563 ROD65561:ROF65563 RXZ65561:RYB65563 SHV65561:SHX65563 SRR65561:SRT65563 TBN65561:TBP65563 TLJ65561:TLL65563 TVF65561:TVH65563 UFB65561:UFD65563 UOX65561:UOZ65563 UYT65561:UYV65563 VIP65561:VIR65563 VSL65561:VSN65563 WCH65561:WCJ65563 WMD65561:WMF65563 WVZ65561:WWB65563 AK131097:AM131099 JN131097:JP131099 TJ131097:TL131099 ADF131097:ADH131099 ANB131097:AND131099 AWX131097:AWZ131099 BGT131097:BGV131099 BQP131097:BQR131099 CAL131097:CAN131099 CKH131097:CKJ131099 CUD131097:CUF131099 DDZ131097:DEB131099 DNV131097:DNX131099 DXR131097:DXT131099 EHN131097:EHP131099 ERJ131097:ERL131099 FBF131097:FBH131099 FLB131097:FLD131099 FUX131097:FUZ131099 GET131097:GEV131099 GOP131097:GOR131099 GYL131097:GYN131099 HIH131097:HIJ131099 HSD131097:HSF131099 IBZ131097:ICB131099 ILV131097:ILX131099 IVR131097:IVT131099 JFN131097:JFP131099 JPJ131097:JPL131099 JZF131097:JZH131099 KJB131097:KJD131099 KSX131097:KSZ131099 LCT131097:LCV131099 LMP131097:LMR131099 LWL131097:LWN131099 MGH131097:MGJ131099 MQD131097:MQF131099 MZZ131097:NAB131099 NJV131097:NJX131099 NTR131097:NTT131099 ODN131097:ODP131099 ONJ131097:ONL131099 OXF131097:OXH131099 PHB131097:PHD131099 PQX131097:PQZ131099 QAT131097:QAV131099 QKP131097:QKR131099 QUL131097:QUN131099 REH131097:REJ131099 ROD131097:ROF131099 RXZ131097:RYB131099 SHV131097:SHX131099 SRR131097:SRT131099 TBN131097:TBP131099 TLJ131097:TLL131099 TVF131097:TVH131099 UFB131097:UFD131099 UOX131097:UOZ131099 UYT131097:UYV131099 VIP131097:VIR131099 VSL131097:VSN131099 WCH131097:WCJ131099 WMD131097:WMF131099 WVZ131097:WWB131099 AK196633:AM196635 JN196633:JP196635 TJ196633:TL196635 ADF196633:ADH196635 ANB196633:AND196635 AWX196633:AWZ196635 BGT196633:BGV196635 BQP196633:BQR196635 CAL196633:CAN196635 CKH196633:CKJ196635 CUD196633:CUF196635 DDZ196633:DEB196635 DNV196633:DNX196635 DXR196633:DXT196635 EHN196633:EHP196635 ERJ196633:ERL196635 FBF196633:FBH196635 FLB196633:FLD196635 FUX196633:FUZ196635 GET196633:GEV196635 GOP196633:GOR196635 GYL196633:GYN196635 HIH196633:HIJ196635 HSD196633:HSF196635 IBZ196633:ICB196635 ILV196633:ILX196635 IVR196633:IVT196635 JFN196633:JFP196635 JPJ196633:JPL196635 JZF196633:JZH196635 KJB196633:KJD196635 KSX196633:KSZ196635 LCT196633:LCV196635 LMP196633:LMR196635 LWL196633:LWN196635 MGH196633:MGJ196635 MQD196633:MQF196635 MZZ196633:NAB196635 NJV196633:NJX196635 NTR196633:NTT196635 ODN196633:ODP196635 ONJ196633:ONL196635 OXF196633:OXH196635 PHB196633:PHD196635 PQX196633:PQZ196635 QAT196633:QAV196635 QKP196633:QKR196635 QUL196633:QUN196635 REH196633:REJ196635 ROD196633:ROF196635 RXZ196633:RYB196635 SHV196633:SHX196635 SRR196633:SRT196635 TBN196633:TBP196635 TLJ196633:TLL196635 TVF196633:TVH196635 UFB196633:UFD196635 UOX196633:UOZ196635 UYT196633:UYV196635 VIP196633:VIR196635 VSL196633:VSN196635 WCH196633:WCJ196635 WMD196633:WMF196635 WVZ196633:WWB196635 AK262169:AM262171 JN262169:JP262171 TJ262169:TL262171 ADF262169:ADH262171 ANB262169:AND262171 AWX262169:AWZ262171 BGT262169:BGV262171 BQP262169:BQR262171 CAL262169:CAN262171 CKH262169:CKJ262171 CUD262169:CUF262171 DDZ262169:DEB262171 DNV262169:DNX262171 DXR262169:DXT262171 EHN262169:EHP262171 ERJ262169:ERL262171 FBF262169:FBH262171 FLB262169:FLD262171 FUX262169:FUZ262171 GET262169:GEV262171 GOP262169:GOR262171 GYL262169:GYN262171 HIH262169:HIJ262171 HSD262169:HSF262171 IBZ262169:ICB262171 ILV262169:ILX262171 IVR262169:IVT262171 JFN262169:JFP262171 JPJ262169:JPL262171 JZF262169:JZH262171 KJB262169:KJD262171 KSX262169:KSZ262171 LCT262169:LCV262171 LMP262169:LMR262171 LWL262169:LWN262171 MGH262169:MGJ262171 MQD262169:MQF262171 MZZ262169:NAB262171 NJV262169:NJX262171 NTR262169:NTT262171 ODN262169:ODP262171 ONJ262169:ONL262171 OXF262169:OXH262171 PHB262169:PHD262171 PQX262169:PQZ262171 QAT262169:QAV262171 QKP262169:QKR262171 QUL262169:QUN262171 REH262169:REJ262171 ROD262169:ROF262171 RXZ262169:RYB262171 SHV262169:SHX262171 SRR262169:SRT262171 TBN262169:TBP262171 TLJ262169:TLL262171 TVF262169:TVH262171 UFB262169:UFD262171 UOX262169:UOZ262171 UYT262169:UYV262171 VIP262169:VIR262171 VSL262169:VSN262171 WCH262169:WCJ262171 WMD262169:WMF262171 WVZ262169:WWB262171 AK327705:AM327707 JN327705:JP327707 TJ327705:TL327707 ADF327705:ADH327707 ANB327705:AND327707 AWX327705:AWZ327707 BGT327705:BGV327707 BQP327705:BQR327707 CAL327705:CAN327707 CKH327705:CKJ327707 CUD327705:CUF327707 DDZ327705:DEB327707 DNV327705:DNX327707 DXR327705:DXT327707 EHN327705:EHP327707 ERJ327705:ERL327707 FBF327705:FBH327707 FLB327705:FLD327707 FUX327705:FUZ327707 GET327705:GEV327707 GOP327705:GOR327707 GYL327705:GYN327707 HIH327705:HIJ327707 HSD327705:HSF327707 IBZ327705:ICB327707 ILV327705:ILX327707 IVR327705:IVT327707 JFN327705:JFP327707 JPJ327705:JPL327707 JZF327705:JZH327707 KJB327705:KJD327707 KSX327705:KSZ327707 LCT327705:LCV327707 LMP327705:LMR327707 LWL327705:LWN327707 MGH327705:MGJ327707 MQD327705:MQF327707 MZZ327705:NAB327707 NJV327705:NJX327707 NTR327705:NTT327707 ODN327705:ODP327707 ONJ327705:ONL327707 OXF327705:OXH327707 PHB327705:PHD327707 PQX327705:PQZ327707 QAT327705:QAV327707 QKP327705:QKR327707 QUL327705:QUN327707 REH327705:REJ327707 ROD327705:ROF327707 RXZ327705:RYB327707 SHV327705:SHX327707 SRR327705:SRT327707 TBN327705:TBP327707 TLJ327705:TLL327707 TVF327705:TVH327707 UFB327705:UFD327707 UOX327705:UOZ327707 UYT327705:UYV327707 VIP327705:VIR327707 VSL327705:VSN327707 WCH327705:WCJ327707 WMD327705:WMF327707 WVZ327705:WWB327707 AK393241:AM393243 JN393241:JP393243 TJ393241:TL393243 ADF393241:ADH393243 ANB393241:AND393243 AWX393241:AWZ393243 BGT393241:BGV393243 BQP393241:BQR393243 CAL393241:CAN393243 CKH393241:CKJ393243 CUD393241:CUF393243 DDZ393241:DEB393243 DNV393241:DNX393243 DXR393241:DXT393243 EHN393241:EHP393243 ERJ393241:ERL393243 FBF393241:FBH393243 FLB393241:FLD393243 FUX393241:FUZ393243 GET393241:GEV393243 GOP393241:GOR393243 GYL393241:GYN393243 HIH393241:HIJ393243 HSD393241:HSF393243 IBZ393241:ICB393243 ILV393241:ILX393243 IVR393241:IVT393243 JFN393241:JFP393243 JPJ393241:JPL393243 JZF393241:JZH393243 KJB393241:KJD393243 KSX393241:KSZ393243 LCT393241:LCV393243 LMP393241:LMR393243 LWL393241:LWN393243 MGH393241:MGJ393243 MQD393241:MQF393243 MZZ393241:NAB393243 NJV393241:NJX393243 NTR393241:NTT393243 ODN393241:ODP393243 ONJ393241:ONL393243 OXF393241:OXH393243 PHB393241:PHD393243 PQX393241:PQZ393243 QAT393241:QAV393243 QKP393241:QKR393243 QUL393241:QUN393243 REH393241:REJ393243 ROD393241:ROF393243 RXZ393241:RYB393243 SHV393241:SHX393243 SRR393241:SRT393243 TBN393241:TBP393243 TLJ393241:TLL393243 TVF393241:TVH393243 UFB393241:UFD393243 UOX393241:UOZ393243 UYT393241:UYV393243 VIP393241:VIR393243 VSL393241:VSN393243 WCH393241:WCJ393243 WMD393241:WMF393243 WVZ393241:WWB393243 AK458777:AM458779 JN458777:JP458779 TJ458777:TL458779 ADF458777:ADH458779 ANB458777:AND458779 AWX458777:AWZ458779 BGT458777:BGV458779 BQP458777:BQR458779 CAL458777:CAN458779 CKH458777:CKJ458779 CUD458777:CUF458779 DDZ458777:DEB458779 DNV458777:DNX458779 DXR458777:DXT458779 EHN458777:EHP458779 ERJ458777:ERL458779 FBF458777:FBH458779 FLB458777:FLD458779 FUX458777:FUZ458779 GET458777:GEV458779 GOP458777:GOR458779 GYL458777:GYN458779 HIH458777:HIJ458779 HSD458777:HSF458779 IBZ458777:ICB458779 ILV458777:ILX458779 IVR458777:IVT458779 JFN458777:JFP458779 JPJ458777:JPL458779 JZF458777:JZH458779 KJB458777:KJD458779 KSX458777:KSZ458779 LCT458777:LCV458779 LMP458777:LMR458779 LWL458777:LWN458779 MGH458777:MGJ458779 MQD458777:MQF458779 MZZ458777:NAB458779 NJV458777:NJX458779 NTR458777:NTT458779 ODN458777:ODP458779 ONJ458777:ONL458779 OXF458777:OXH458779 PHB458777:PHD458779 PQX458777:PQZ458779 QAT458777:QAV458779 QKP458777:QKR458779 QUL458777:QUN458779 REH458777:REJ458779 ROD458777:ROF458779 RXZ458777:RYB458779 SHV458777:SHX458779 SRR458777:SRT458779 TBN458777:TBP458779 TLJ458777:TLL458779 TVF458777:TVH458779 UFB458777:UFD458779 UOX458777:UOZ458779 UYT458777:UYV458779 VIP458777:VIR458779 VSL458777:VSN458779 WCH458777:WCJ458779 WMD458777:WMF458779 WVZ458777:WWB458779 AK524313:AM524315 JN524313:JP524315 TJ524313:TL524315 ADF524313:ADH524315 ANB524313:AND524315 AWX524313:AWZ524315 BGT524313:BGV524315 BQP524313:BQR524315 CAL524313:CAN524315 CKH524313:CKJ524315 CUD524313:CUF524315 DDZ524313:DEB524315 DNV524313:DNX524315 DXR524313:DXT524315 EHN524313:EHP524315 ERJ524313:ERL524315 FBF524313:FBH524315 FLB524313:FLD524315 FUX524313:FUZ524315 GET524313:GEV524315 GOP524313:GOR524315 GYL524313:GYN524315 HIH524313:HIJ524315 HSD524313:HSF524315 IBZ524313:ICB524315 ILV524313:ILX524315 IVR524313:IVT524315 JFN524313:JFP524315 JPJ524313:JPL524315 JZF524313:JZH524315 KJB524313:KJD524315 KSX524313:KSZ524315 LCT524313:LCV524315 LMP524313:LMR524315 LWL524313:LWN524315 MGH524313:MGJ524315 MQD524313:MQF524315 MZZ524313:NAB524315 NJV524313:NJX524315 NTR524313:NTT524315 ODN524313:ODP524315 ONJ524313:ONL524315 OXF524313:OXH524315 PHB524313:PHD524315 PQX524313:PQZ524315 QAT524313:QAV524315 QKP524313:QKR524315 QUL524313:QUN524315 REH524313:REJ524315 ROD524313:ROF524315 RXZ524313:RYB524315 SHV524313:SHX524315 SRR524313:SRT524315 TBN524313:TBP524315 TLJ524313:TLL524315 TVF524313:TVH524315 UFB524313:UFD524315 UOX524313:UOZ524315 UYT524313:UYV524315 VIP524313:VIR524315 VSL524313:VSN524315 WCH524313:WCJ524315 WMD524313:WMF524315 WVZ524313:WWB524315 AK589849:AM589851 JN589849:JP589851 TJ589849:TL589851 ADF589849:ADH589851 ANB589849:AND589851 AWX589849:AWZ589851 BGT589849:BGV589851 BQP589849:BQR589851 CAL589849:CAN589851 CKH589849:CKJ589851 CUD589849:CUF589851 DDZ589849:DEB589851 DNV589849:DNX589851 DXR589849:DXT589851 EHN589849:EHP589851 ERJ589849:ERL589851 FBF589849:FBH589851 FLB589849:FLD589851 FUX589849:FUZ589851 GET589849:GEV589851 GOP589849:GOR589851 GYL589849:GYN589851 HIH589849:HIJ589851 HSD589849:HSF589851 IBZ589849:ICB589851 ILV589849:ILX589851 IVR589849:IVT589851 JFN589849:JFP589851 JPJ589849:JPL589851 JZF589849:JZH589851 KJB589849:KJD589851 KSX589849:KSZ589851 LCT589849:LCV589851 LMP589849:LMR589851 LWL589849:LWN589851 MGH589849:MGJ589851 MQD589849:MQF589851 MZZ589849:NAB589851 NJV589849:NJX589851 NTR589849:NTT589851 ODN589849:ODP589851 ONJ589849:ONL589851 OXF589849:OXH589851 PHB589849:PHD589851 PQX589849:PQZ589851 QAT589849:QAV589851 QKP589849:QKR589851 QUL589849:QUN589851 REH589849:REJ589851 ROD589849:ROF589851 RXZ589849:RYB589851 SHV589849:SHX589851 SRR589849:SRT589851 TBN589849:TBP589851 TLJ589849:TLL589851 TVF589849:TVH589851 UFB589849:UFD589851 UOX589849:UOZ589851 UYT589849:UYV589851 VIP589849:VIR589851 VSL589849:VSN589851 WCH589849:WCJ589851 WMD589849:WMF589851 WVZ589849:WWB589851 AK655385:AM655387 JN655385:JP655387 TJ655385:TL655387 ADF655385:ADH655387 ANB655385:AND655387 AWX655385:AWZ655387 BGT655385:BGV655387 BQP655385:BQR655387 CAL655385:CAN655387 CKH655385:CKJ655387 CUD655385:CUF655387 DDZ655385:DEB655387 DNV655385:DNX655387 DXR655385:DXT655387 EHN655385:EHP655387 ERJ655385:ERL655387 FBF655385:FBH655387 FLB655385:FLD655387 FUX655385:FUZ655387 GET655385:GEV655387 GOP655385:GOR655387 GYL655385:GYN655387 HIH655385:HIJ655387 HSD655385:HSF655387 IBZ655385:ICB655387 ILV655385:ILX655387 IVR655385:IVT655387 JFN655385:JFP655387 JPJ655385:JPL655387 JZF655385:JZH655387 KJB655385:KJD655387 KSX655385:KSZ655387 LCT655385:LCV655387 LMP655385:LMR655387 LWL655385:LWN655387 MGH655385:MGJ655387 MQD655385:MQF655387 MZZ655385:NAB655387 NJV655385:NJX655387 NTR655385:NTT655387 ODN655385:ODP655387 ONJ655385:ONL655387 OXF655385:OXH655387 PHB655385:PHD655387 PQX655385:PQZ655387 QAT655385:QAV655387 QKP655385:QKR655387 QUL655385:QUN655387 REH655385:REJ655387 ROD655385:ROF655387 RXZ655385:RYB655387 SHV655385:SHX655387 SRR655385:SRT655387 TBN655385:TBP655387 TLJ655385:TLL655387 TVF655385:TVH655387 UFB655385:UFD655387 UOX655385:UOZ655387 UYT655385:UYV655387 VIP655385:VIR655387 VSL655385:VSN655387 WCH655385:WCJ655387 WMD655385:WMF655387 WVZ655385:WWB655387 AK720921:AM720923 JN720921:JP720923 TJ720921:TL720923 ADF720921:ADH720923 ANB720921:AND720923 AWX720921:AWZ720923 BGT720921:BGV720923 BQP720921:BQR720923 CAL720921:CAN720923 CKH720921:CKJ720923 CUD720921:CUF720923 DDZ720921:DEB720923 DNV720921:DNX720923 DXR720921:DXT720923 EHN720921:EHP720923 ERJ720921:ERL720923 FBF720921:FBH720923 FLB720921:FLD720923 FUX720921:FUZ720923 GET720921:GEV720923 GOP720921:GOR720923 GYL720921:GYN720923 HIH720921:HIJ720923 HSD720921:HSF720923 IBZ720921:ICB720923 ILV720921:ILX720923 IVR720921:IVT720923 JFN720921:JFP720923 JPJ720921:JPL720923 JZF720921:JZH720923 KJB720921:KJD720923 KSX720921:KSZ720923 LCT720921:LCV720923 LMP720921:LMR720923 LWL720921:LWN720923 MGH720921:MGJ720923 MQD720921:MQF720923 MZZ720921:NAB720923 NJV720921:NJX720923 NTR720921:NTT720923 ODN720921:ODP720923 ONJ720921:ONL720923 OXF720921:OXH720923 PHB720921:PHD720923 PQX720921:PQZ720923 QAT720921:QAV720923 QKP720921:QKR720923 QUL720921:QUN720923 REH720921:REJ720923 ROD720921:ROF720923 RXZ720921:RYB720923 SHV720921:SHX720923 SRR720921:SRT720923 TBN720921:TBP720923 TLJ720921:TLL720923 TVF720921:TVH720923 UFB720921:UFD720923 UOX720921:UOZ720923 UYT720921:UYV720923 VIP720921:VIR720923 VSL720921:VSN720923 WCH720921:WCJ720923 WMD720921:WMF720923 WVZ720921:WWB720923 AK786457:AM786459 JN786457:JP786459 TJ786457:TL786459 ADF786457:ADH786459 ANB786457:AND786459 AWX786457:AWZ786459 BGT786457:BGV786459 BQP786457:BQR786459 CAL786457:CAN786459 CKH786457:CKJ786459 CUD786457:CUF786459 DDZ786457:DEB786459 DNV786457:DNX786459 DXR786457:DXT786459 EHN786457:EHP786459 ERJ786457:ERL786459 FBF786457:FBH786459 FLB786457:FLD786459 FUX786457:FUZ786459 GET786457:GEV786459 GOP786457:GOR786459 GYL786457:GYN786459 HIH786457:HIJ786459 HSD786457:HSF786459 IBZ786457:ICB786459 ILV786457:ILX786459 IVR786457:IVT786459 JFN786457:JFP786459 JPJ786457:JPL786459 JZF786457:JZH786459 KJB786457:KJD786459 KSX786457:KSZ786459 LCT786457:LCV786459 LMP786457:LMR786459 LWL786457:LWN786459 MGH786457:MGJ786459 MQD786457:MQF786459 MZZ786457:NAB786459 NJV786457:NJX786459 NTR786457:NTT786459 ODN786457:ODP786459 ONJ786457:ONL786459 OXF786457:OXH786459 PHB786457:PHD786459 PQX786457:PQZ786459 QAT786457:QAV786459 QKP786457:QKR786459 QUL786457:QUN786459 REH786457:REJ786459 ROD786457:ROF786459 RXZ786457:RYB786459 SHV786457:SHX786459 SRR786457:SRT786459 TBN786457:TBP786459 TLJ786457:TLL786459 TVF786457:TVH786459 UFB786457:UFD786459 UOX786457:UOZ786459 UYT786457:UYV786459 VIP786457:VIR786459 VSL786457:VSN786459 WCH786457:WCJ786459 WMD786457:WMF786459 WVZ786457:WWB786459 AK851993:AM851995 JN851993:JP851995 TJ851993:TL851995 ADF851993:ADH851995 ANB851993:AND851995 AWX851993:AWZ851995 BGT851993:BGV851995 BQP851993:BQR851995 CAL851993:CAN851995 CKH851993:CKJ851995 CUD851993:CUF851995 DDZ851993:DEB851995 DNV851993:DNX851995 DXR851993:DXT851995 EHN851993:EHP851995 ERJ851993:ERL851995 FBF851993:FBH851995 FLB851993:FLD851995 FUX851993:FUZ851995 GET851993:GEV851995 GOP851993:GOR851995 GYL851993:GYN851995 HIH851993:HIJ851995 HSD851993:HSF851995 IBZ851993:ICB851995 ILV851993:ILX851995 IVR851993:IVT851995 JFN851993:JFP851995 JPJ851993:JPL851995 JZF851993:JZH851995 KJB851993:KJD851995 KSX851993:KSZ851995 LCT851993:LCV851995 LMP851993:LMR851995 LWL851993:LWN851995 MGH851993:MGJ851995 MQD851993:MQF851995 MZZ851993:NAB851995 NJV851993:NJX851995 NTR851993:NTT851995 ODN851993:ODP851995 ONJ851993:ONL851995 OXF851993:OXH851995 PHB851993:PHD851995 PQX851993:PQZ851995 QAT851993:QAV851995 QKP851993:QKR851995 QUL851993:QUN851995 REH851993:REJ851995 ROD851993:ROF851995 RXZ851993:RYB851995 SHV851993:SHX851995 SRR851993:SRT851995 TBN851993:TBP851995 TLJ851993:TLL851995 TVF851993:TVH851995 UFB851993:UFD851995 UOX851993:UOZ851995 UYT851993:UYV851995 VIP851993:VIR851995 VSL851993:VSN851995 WCH851993:WCJ851995 WMD851993:WMF851995 WVZ851993:WWB851995 AK917529:AM917531 JN917529:JP917531 TJ917529:TL917531 ADF917529:ADH917531 ANB917529:AND917531 AWX917529:AWZ917531 BGT917529:BGV917531 BQP917529:BQR917531 CAL917529:CAN917531 CKH917529:CKJ917531 CUD917529:CUF917531 DDZ917529:DEB917531 DNV917529:DNX917531 DXR917529:DXT917531 EHN917529:EHP917531 ERJ917529:ERL917531 FBF917529:FBH917531 FLB917529:FLD917531 FUX917529:FUZ917531 GET917529:GEV917531 GOP917529:GOR917531 GYL917529:GYN917531 HIH917529:HIJ917531 HSD917529:HSF917531 IBZ917529:ICB917531 ILV917529:ILX917531 IVR917529:IVT917531 JFN917529:JFP917531 JPJ917529:JPL917531 JZF917529:JZH917531 KJB917529:KJD917531 KSX917529:KSZ917531 LCT917529:LCV917531 LMP917529:LMR917531 LWL917529:LWN917531 MGH917529:MGJ917531 MQD917529:MQF917531 MZZ917529:NAB917531 NJV917529:NJX917531 NTR917529:NTT917531 ODN917529:ODP917531 ONJ917529:ONL917531 OXF917529:OXH917531 PHB917529:PHD917531 PQX917529:PQZ917531 QAT917529:QAV917531 QKP917529:QKR917531 QUL917529:QUN917531 REH917529:REJ917531 ROD917529:ROF917531 RXZ917529:RYB917531 SHV917529:SHX917531 SRR917529:SRT917531 TBN917529:TBP917531 TLJ917529:TLL917531 TVF917529:TVH917531 UFB917529:UFD917531 UOX917529:UOZ917531 UYT917529:UYV917531 VIP917529:VIR917531 VSL917529:VSN917531 WCH917529:WCJ917531 WMD917529:WMF917531 WVZ917529:WWB917531 AK983065:AM983067 JN983065:JP983067 TJ983065:TL983067 ADF983065:ADH983067 ANB983065:AND983067 AWX983065:AWZ983067 BGT983065:BGV983067 BQP983065:BQR983067 CAL983065:CAN983067 CKH983065:CKJ983067 CUD983065:CUF983067 DDZ983065:DEB983067 DNV983065:DNX983067 DXR983065:DXT983067 EHN983065:EHP983067 ERJ983065:ERL983067 FBF983065:FBH983067 FLB983065:FLD983067 FUX983065:FUZ983067 GET983065:GEV983067 GOP983065:GOR983067 GYL983065:GYN983067 HIH983065:HIJ983067 HSD983065:HSF983067 IBZ983065:ICB983067 ILV983065:ILX983067 IVR983065:IVT983067 JFN983065:JFP983067 JPJ983065:JPL983067 JZF983065:JZH983067 KJB983065:KJD983067 KSX983065:KSZ983067 LCT983065:LCV983067 LMP983065:LMR983067 LWL983065:LWN983067 MGH983065:MGJ983067 MQD983065:MQF983067 MZZ983065:NAB983067 NJV983065:NJX983067 NTR983065:NTT983067 ODN983065:ODP983067 ONJ983065:ONL983067 OXF983065:OXH983067 PHB983065:PHD983067 PQX983065:PQZ983067 QAT983065:QAV983067 QKP983065:QKR983067 QUL983065:QUN983067 REH983065:REJ983067 ROD983065:ROF983067 RXZ983065:RYB983067 SHV983065:SHX983067 SRR983065:SRT983067 TBN983065:TBP983067 TLJ983065:TLL983067 TVF983065:TVH983067 UFB983065:UFD983067 UOX983065:UOZ983067 UYT983065:UYV983067 VIP983065:VIR983067 VSL983065:VSN983067 WCH983065:WCJ983067 WMD983065:WMF983067 WVZ983065:WWB983067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AH65561:AI65563 JK65561:JL65563 TG65561:TH65563 ADC65561:ADD65563 AMY65561:AMZ65563 AWU65561:AWV65563 BGQ65561:BGR65563 BQM65561:BQN65563 CAI65561:CAJ65563 CKE65561:CKF65563 CUA65561:CUB65563 DDW65561:DDX65563 DNS65561:DNT65563 DXO65561:DXP65563 EHK65561:EHL65563 ERG65561:ERH65563 FBC65561:FBD65563 FKY65561:FKZ65563 FUU65561:FUV65563 GEQ65561:GER65563 GOM65561:GON65563 GYI65561:GYJ65563 HIE65561:HIF65563 HSA65561:HSB65563 IBW65561:IBX65563 ILS65561:ILT65563 IVO65561:IVP65563 JFK65561:JFL65563 JPG65561:JPH65563 JZC65561:JZD65563 KIY65561:KIZ65563 KSU65561:KSV65563 LCQ65561:LCR65563 LMM65561:LMN65563 LWI65561:LWJ65563 MGE65561:MGF65563 MQA65561:MQB65563 MZW65561:MZX65563 NJS65561:NJT65563 NTO65561:NTP65563 ODK65561:ODL65563 ONG65561:ONH65563 OXC65561:OXD65563 PGY65561:PGZ65563 PQU65561:PQV65563 QAQ65561:QAR65563 QKM65561:QKN65563 QUI65561:QUJ65563 REE65561:REF65563 ROA65561:ROB65563 RXW65561:RXX65563 SHS65561:SHT65563 SRO65561:SRP65563 TBK65561:TBL65563 TLG65561:TLH65563 TVC65561:TVD65563 UEY65561:UEZ65563 UOU65561:UOV65563 UYQ65561:UYR65563 VIM65561:VIN65563 VSI65561:VSJ65563 WCE65561:WCF65563 WMA65561:WMB65563 WVW65561:WVX65563 AH131097:AI131099 JK131097:JL131099 TG131097:TH131099 ADC131097:ADD131099 AMY131097:AMZ131099 AWU131097:AWV131099 BGQ131097:BGR131099 BQM131097:BQN131099 CAI131097:CAJ131099 CKE131097:CKF131099 CUA131097:CUB131099 DDW131097:DDX131099 DNS131097:DNT131099 DXO131097:DXP131099 EHK131097:EHL131099 ERG131097:ERH131099 FBC131097:FBD131099 FKY131097:FKZ131099 FUU131097:FUV131099 GEQ131097:GER131099 GOM131097:GON131099 GYI131097:GYJ131099 HIE131097:HIF131099 HSA131097:HSB131099 IBW131097:IBX131099 ILS131097:ILT131099 IVO131097:IVP131099 JFK131097:JFL131099 JPG131097:JPH131099 JZC131097:JZD131099 KIY131097:KIZ131099 KSU131097:KSV131099 LCQ131097:LCR131099 LMM131097:LMN131099 LWI131097:LWJ131099 MGE131097:MGF131099 MQA131097:MQB131099 MZW131097:MZX131099 NJS131097:NJT131099 NTO131097:NTP131099 ODK131097:ODL131099 ONG131097:ONH131099 OXC131097:OXD131099 PGY131097:PGZ131099 PQU131097:PQV131099 QAQ131097:QAR131099 QKM131097:QKN131099 QUI131097:QUJ131099 REE131097:REF131099 ROA131097:ROB131099 RXW131097:RXX131099 SHS131097:SHT131099 SRO131097:SRP131099 TBK131097:TBL131099 TLG131097:TLH131099 TVC131097:TVD131099 UEY131097:UEZ131099 UOU131097:UOV131099 UYQ131097:UYR131099 VIM131097:VIN131099 VSI131097:VSJ131099 WCE131097:WCF131099 WMA131097:WMB131099 WVW131097:WVX131099 AH196633:AI196635 JK196633:JL196635 TG196633:TH196635 ADC196633:ADD196635 AMY196633:AMZ196635 AWU196633:AWV196635 BGQ196633:BGR196635 BQM196633:BQN196635 CAI196633:CAJ196635 CKE196633:CKF196635 CUA196633:CUB196635 DDW196633:DDX196635 DNS196633:DNT196635 DXO196633:DXP196635 EHK196633:EHL196635 ERG196633:ERH196635 FBC196633:FBD196635 FKY196633:FKZ196635 FUU196633:FUV196635 GEQ196633:GER196635 GOM196633:GON196635 GYI196633:GYJ196635 HIE196633:HIF196635 HSA196633:HSB196635 IBW196633:IBX196635 ILS196633:ILT196635 IVO196633:IVP196635 JFK196633:JFL196635 JPG196633:JPH196635 JZC196633:JZD196635 KIY196633:KIZ196635 KSU196633:KSV196635 LCQ196633:LCR196635 LMM196633:LMN196635 LWI196633:LWJ196635 MGE196633:MGF196635 MQA196633:MQB196635 MZW196633:MZX196635 NJS196633:NJT196635 NTO196633:NTP196635 ODK196633:ODL196635 ONG196633:ONH196635 OXC196633:OXD196635 PGY196633:PGZ196635 PQU196633:PQV196635 QAQ196633:QAR196635 QKM196633:QKN196635 QUI196633:QUJ196635 REE196633:REF196635 ROA196633:ROB196635 RXW196633:RXX196635 SHS196633:SHT196635 SRO196633:SRP196635 TBK196633:TBL196635 TLG196633:TLH196635 TVC196633:TVD196635 UEY196633:UEZ196635 UOU196633:UOV196635 UYQ196633:UYR196635 VIM196633:VIN196635 VSI196633:VSJ196635 WCE196633:WCF196635 WMA196633:WMB196635 WVW196633:WVX196635 AH262169:AI262171 JK262169:JL262171 TG262169:TH262171 ADC262169:ADD262171 AMY262169:AMZ262171 AWU262169:AWV262171 BGQ262169:BGR262171 BQM262169:BQN262171 CAI262169:CAJ262171 CKE262169:CKF262171 CUA262169:CUB262171 DDW262169:DDX262171 DNS262169:DNT262171 DXO262169:DXP262171 EHK262169:EHL262171 ERG262169:ERH262171 FBC262169:FBD262171 FKY262169:FKZ262171 FUU262169:FUV262171 GEQ262169:GER262171 GOM262169:GON262171 GYI262169:GYJ262171 HIE262169:HIF262171 HSA262169:HSB262171 IBW262169:IBX262171 ILS262169:ILT262171 IVO262169:IVP262171 JFK262169:JFL262171 JPG262169:JPH262171 JZC262169:JZD262171 KIY262169:KIZ262171 KSU262169:KSV262171 LCQ262169:LCR262171 LMM262169:LMN262171 LWI262169:LWJ262171 MGE262169:MGF262171 MQA262169:MQB262171 MZW262169:MZX262171 NJS262169:NJT262171 NTO262169:NTP262171 ODK262169:ODL262171 ONG262169:ONH262171 OXC262169:OXD262171 PGY262169:PGZ262171 PQU262169:PQV262171 QAQ262169:QAR262171 QKM262169:QKN262171 QUI262169:QUJ262171 REE262169:REF262171 ROA262169:ROB262171 RXW262169:RXX262171 SHS262169:SHT262171 SRO262169:SRP262171 TBK262169:TBL262171 TLG262169:TLH262171 TVC262169:TVD262171 UEY262169:UEZ262171 UOU262169:UOV262171 UYQ262169:UYR262171 VIM262169:VIN262171 VSI262169:VSJ262171 WCE262169:WCF262171 WMA262169:WMB262171 WVW262169:WVX262171 AH327705:AI327707 JK327705:JL327707 TG327705:TH327707 ADC327705:ADD327707 AMY327705:AMZ327707 AWU327705:AWV327707 BGQ327705:BGR327707 BQM327705:BQN327707 CAI327705:CAJ327707 CKE327705:CKF327707 CUA327705:CUB327707 DDW327705:DDX327707 DNS327705:DNT327707 DXO327705:DXP327707 EHK327705:EHL327707 ERG327705:ERH327707 FBC327705:FBD327707 FKY327705:FKZ327707 FUU327705:FUV327707 GEQ327705:GER327707 GOM327705:GON327707 GYI327705:GYJ327707 HIE327705:HIF327707 HSA327705:HSB327707 IBW327705:IBX327707 ILS327705:ILT327707 IVO327705:IVP327707 JFK327705:JFL327707 JPG327705:JPH327707 JZC327705:JZD327707 KIY327705:KIZ327707 KSU327705:KSV327707 LCQ327705:LCR327707 LMM327705:LMN327707 LWI327705:LWJ327707 MGE327705:MGF327707 MQA327705:MQB327707 MZW327705:MZX327707 NJS327705:NJT327707 NTO327705:NTP327707 ODK327705:ODL327707 ONG327705:ONH327707 OXC327705:OXD327707 PGY327705:PGZ327707 PQU327705:PQV327707 QAQ327705:QAR327707 QKM327705:QKN327707 QUI327705:QUJ327707 REE327705:REF327707 ROA327705:ROB327707 RXW327705:RXX327707 SHS327705:SHT327707 SRO327705:SRP327707 TBK327705:TBL327707 TLG327705:TLH327707 TVC327705:TVD327707 UEY327705:UEZ327707 UOU327705:UOV327707 UYQ327705:UYR327707 VIM327705:VIN327707 VSI327705:VSJ327707 WCE327705:WCF327707 WMA327705:WMB327707 WVW327705:WVX327707 AH393241:AI393243 JK393241:JL393243 TG393241:TH393243 ADC393241:ADD393243 AMY393241:AMZ393243 AWU393241:AWV393243 BGQ393241:BGR393243 BQM393241:BQN393243 CAI393241:CAJ393243 CKE393241:CKF393243 CUA393241:CUB393243 DDW393241:DDX393243 DNS393241:DNT393243 DXO393241:DXP393243 EHK393241:EHL393243 ERG393241:ERH393243 FBC393241:FBD393243 FKY393241:FKZ393243 FUU393241:FUV393243 GEQ393241:GER393243 GOM393241:GON393243 GYI393241:GYJ393243 HIE393241:HIF393243 HSA393241:HSB393243 IBW393241:IBX393243 ILS393241:ILT393243 IVO393241:IVP393243 JFK393241:JFL393243 JPG393241:JPH393243 JZC393241:JZD393243 KIY393241:KIZ393243 KSU393241:KSV393243 LCQ393241:LCR393243 LMM393241:LMN393243 LWI393241:LWJ393243 MGE393241:MGF393243 MQA393241:MQB393243 MZW393241:MZX393243 NJS393241:NJT393243 NTO393241:NTP393243 ODK393241:ODL393243 ONG393241:ONH393243 OXC393241:OXD393243 PGY393241:PGZ393243 PQU393241:PQV393243 QAQ393241:QAR393243 QKM393241:QKN393243 QUI393241:QUJ393243 REE393241:REF393243 ROA393241:ROB393243 RXW393241:RXX393243 SHS393241:SHT393243 SRO393241:SRP393243 TBK393241:TBL393243 TLG393241:TLH393243 TVC393241:TVD393243 UEY393241:UEZ393243 UOU393241:UOV393243 UYQ393241:UYR393243 VIM393241:VIN393243 VSI393241:VSJ393243 WCE393241:WCF393243 WMA393241:WMB393243 WVW393241:WVX393243 AH458777:AI458779 JK458777:JL458779 TG458777:TH458779 ADC458777:ADD458779 AMY458777:AMZ458779 AWU458777:AWV458779 BGQ458777:BGR458779 BQM458777:BQN458779 CAI458777:CAJ458779 CKE458777:CKF458779 CUA458777:CUB458779 DDW458777:DDX458779 DNS458777:DNT458779 DXO458777:DXP458779 EHK458777:EHL458779 ERG458777:ERH458779 FBC458777:FBD458779 FKY458777:FKZ458779 FUU458777:FUV458779 GEQ458777:GER458779 GOM458777:GON458779 GYI458777:GYJ458779 HIE458777:HIF458779 HSA458777:HSB458779 IBW458777:IBX458779 ILS458777:ILT458779 IVO458777:IVP458779 JFK458777:JFL458779 JPG458777:JPH458779 JZC458777:JZD458779 KIY458777:KIZ458779 KSU458777:KSV458779 LCQ458777:LCR458779 LMM458777:LMN458779 LWI458777:LWJ458779 MGE458777:MGF458779 MQA458777:MQB458779 MZW458777:MZX458779 NJS458777:NJT458779 NTO458777:NTP458779 ODK458777:ODL458779 ONG458777:ONH458779 OXC458777:OXD458779 PGY458777:PGZ458779 PQU458777:PQV458779 QAQ458777:QAR458779 QKM458777:QKN458779 QUI458777:QUJ458779 REE458777:REF458779 ROA458777:ROB458779 RXW458777:RXX458779 SHS458777:SHT458779 SRO458777:SRP458779 TBK458777:TBL458779 TLG458777:TLH458779 TVC458777:TVD458779 UEY458777:UEZ458779 UOU458777:UOV458779 UYQ458777:UYR458779 VIM458777:VIN458779 VSI458777:VSJ458779 WCE458777:WCF458779 WMA458777:WMB458779 WVW458777:WVX458779 AH524313:AI524315 JK524313:JL524315 TG524313:TH524315 ADC524313:ADD524315 AMY524313:AMZ524315 AWU524313:AWV524315 BGQ524313:BGR524315 BQM524313:BQN524315 CAI524313:CAJ524315 CKE524313:CKF524315 CUA524313:CUB524315 DDW524313:DDX524315 DNS524313:DNT524315 DXO524313:DXP524315 EHK524313:EHL524315 ERG524313:ERH524315 FBC524313:FBD524315 FKY524313:FKZ524315 FUU524313:FUV524315 GEQ524313:GER524315 GOM524313:GON524315 GYI524313:GYJ524315 HIE524313:HIF524315 HSA524313:HSB524315 IBW524313:IBX524315 ILS524313:ILT524315 IVO524313:IVP524315 JFK524313:JFL524315 JPG524313:JPH524315 JZC524313:JZD524315 KIY524313:KIZ524315 KSU524313:KSV524315 LCQ524313:LCR524315 LMM524313:LMN524315 LWI524313:LWJ524315 MGE524313:MGF524315 MQA524313:MQB524315 MZW524313:MZX524315 NJS524313:NJT524315 NTO524313:NTP524315 ODK524313:ODL524315 ONG524313:ONH524315 OXC524313:OXD524315 PGY524313:PGZ524315 PQU524313:PQV524315 QAQ524313:QAR524315 QKM524313:QKN524315 QUI524313:QUJ524315 REE524313:REF524315 ROA524313:ROB524315 RXW524313:RXX524315 SHS524313:SHT524315 SRO524313:SRP524315 TBK524313:TBL524315 TLG524313:TLH524315 TVC524313:TVD524315 UEY524313:UEZ524315 UOU524313:UOV524315 UYQ524313:UYR524315 VIM524313:VIN524315 VSI524313:VSJ524315 WCE524313:WCF524315 WMA524313:WMB524315 WVW524313:WVX524315 AH589849:AI589851 JK589849:JL589851 TG589849:TH589851 ADC589849:ADD589851 AMY589849:AMZ589851 AWU589849:AWV589851 BGQ589849:BGR589851 BQM589849:BQN589851 CAI589849:CAJ589851 CKE589849:CKF589851 CUA589849:CUB589851 DDW589849:DDX589851 DNS589849:DNT589851 DXO589849:DXP589851 EHK589849:EHL589851 ERG589849:ERH589851 FBC589849:FBD589851 FKY589849:FKZ589851 FUU589849:FUV589851 GEQ589849:GER589851 GOM589849:GON589851 GYI589849:GYJ589851 HIE589849:HIF589851 HSA589849:HSB589851 IBW589849:IBX589851 ILS589849:ILT589851 IVO589849:IVP589851 JFK589849:JFL589851 JPG589849:JPH589851 JZC589849:JZD589851 KIY589849:KIZ589851 KSU589849:KSV589851 LCQ589849:LCR589851 LMM589849:LMN589851 LWI589849:LWJ589851 MGE589849:MGF589851 MQA589849:MQB589851 MZW589849:MZX589851 NJS589849:NJT589851 NTO589849:NTP589851 ODK589849:ODL589851 ONG589849:ONH589851 OXC589849:OXD589851 PGY589849:PGZ589851 PQU589849:PQV589851 QAQ589849:QAR589851 QKM589849:QKN589851 QUI589849:QUJ589851 REE589849:REF589851 ROA589849:ROB589851 RXW589849:RXX589851 SHS589849:SHT589851 SRO589849:SRP589851 TBK589849:TBL589851 TLG589849:TLH589851 TVC589849:TVD589851 UEY589849:UEZ589851 UOU589849:UOV589851 UYQ589849:UYR589851 VIM589849:VIN589851 VSI589849:VSJ589851 WCE589849:WCF589851 WMA589849:WMB589851 WVW589849:WVX589851 AH655385:AI655387 JK655385:JL655387 TG655385:TH655387 ADC655385:ADD655387 AMY655385:AMZ655387 AWU655385:AWV655387 BGQ655385:BGR655387 BQM655385:BQN655387 CAI655385:CAJ655387 CKE655385:CKF655387 CUA655385:CUB655387 DDW655385:DDX655387 DNS655385:DNT655387 DXO655385:DXP655387 EHK655385:EHL655387 ERG655385:ERH655387 FBC655385:FBD655387 FKY655385:FKZ655387 FUU655385:FUV655387 GEQ655385:GER655387 GOM655385:GON655387 GYI655385:GYJ655387 HIE655385:HIF655387 HSA655385:HSB655387 IBW655385:IBX655387 ILS655385:ILT655387 IVO655385:IVP655387 JFK655385:JFL655387 JPG655385:JPH655387 JZC655385:JZD655387 KIY655385:KIZ655387 KSU655385:KSV655387 LCQ655385:LCR655387 LMM655385:LMN655387 LWI655385:LWJ655387 MGE655385:MGF655387 MQA655385:MQB655387 MZW655385:MZX655387 NJS655385:NJT655387 NTO655385:NTP655387 ODK655385:ODL655387 ONG655385:ONH655387 OXC655385:OXD655387 PGY655385:PGZ655387 PQU655385:PQV655387 QAQ655385:QAR655387 QKM655385:QKN655387 QUI655385:QUJ655387 REE655385:REF655387 ROA655385:ROB655387 RXW655385:RXX655387 SHS655385:SHT655387 SRO655385:SRP655387 TBK655385:TBL655387 TLG655385:TLH655387 TVC655385:TVD655387 UEY655385:UEZ655387 UOU655385:UOV655387 UYQ655385:UYR655387 VIM655385:VIN655387 VSI655385:VSJ655387 WCE655385:WCF655387 WMA655385:WMB655387 WVW655385:WVX655387 AH720921:AI720923 JK720921:JL720923 TG720921:TH720923 ADC720921:ADD720923 AMY720921:AMZ720923 AWU720921:AWV720923 BGQ720921:BGR720923 BQM720921:BQN720923 CAI720921:CAJ720923 CKE720921:CKF720923 CUA720921:CUB720923 DDW720921:DDX720923 DNS720921:DNT720923 DXO720921:DXP720923 EHK720921:EHL720923 ERG720921:ERH720923 FBC720921:FBD720923 FKY720921:FKZ720923 FUU720921:FUV720923 GEQ720921:GER720923 GOM720921:GON720923 GYI720921:GYJ720923 HIE720921:HIF720923 HSA720921:HSB720923 IBW720921:IBX720923 ILS720921:ILT720923 IVO720921:IVP720923 JFK720921:JFL720923 JPG720921:JPH720923 JZC720921:JZD720923 KIY720921:KIZ720923 KSU720921:KSV720923 LCQ720921:LCR720923 LMM720921:LMN720923 LWI720921:LWJ720923 MGE720921:MGF720923 MQA720921:MQB720923 MZW720921:MZX720923 NJS720921:NJT720923 NTO720921:NTP720923 ODK720921:ODL720923 ONG720921:ONH720923 OXC720921:OXD720923 PGY720921:PGZ720923 PQU720921:PQV720923 QAQ720921:QAR720923 QKM720921:QKN720923 QUI720921:QUJ720923 REE720921:REF720923 ROA720921:ROB720923 RXW720921:RXX720923 SHS720921:SHT720923 SRO720921:SRP720923 TBK720921:TBL720923 TLG720921:TLH720923 TVC720921:TVD720923 UEY720921:UEZ720923 UOU720921:UOV720923 UYQ720921:UYR720923 VIM720921:VIN720923 VSI720921:VSJ720923 WCE720921:WCF720923 WMA720921:WMB720923 WVW720921:WVX720923 AH786457:AI786459 JK786457:JL786459 TG786457:TH786459 ADC786457:ADD786459 AMY786457:AMZ786459 AWU786457:AWV786459 BGQ786457:BGR786459 BQM786457:BQN786459 CAI786457:CAJ786459 CKE786457:CKF786459 CUA786457:CUB786459 DDW786457:DDX786459 DNS786457:DNT786459 DXO786457:DXP786459 EHK786457:EHL786459 ERG786457:ERH786459 FBC786457:FBD786459 FKY786457:FKZ786459 FUU786457:FUV786459 GEQ786457:GER786459 GOM786457:GON786459 GYI786457:GYJ786459 HIE786457:HIF786459 HSA786457:HSB786459 IBW786457:IBX786459 ILS786457:ILT786459 IVO786457:IVP786459 JFK786457:JFL786459 JPG786457:JPH786459 JZC786457:JZD786459 KIY786457:KIZ786459 KSU786457:KSV786459 LCQ786457:LCR786459 LMM786457:LMN786459 LWI786457:LWJ786459 MGE786457:MGF786459 MQA786457:MQB786459 MZW786457:MZX786459 NJS786457:NJT786459 NTO786457:NTP786459 ODK786457:ODL786459 ONG786457:ONH786459 OXC786457:OXD786459 PGY786457:PGZ786459 PQU786457:PQV786459 QAQ786457:QAR786459 QKM786457:QKN786459 QUI786457:QUJ786459 REE786457:REF786459 ROA786457:ROB786459 RXW786457:RXX786459 SHS786457:SHT786459 SRO786457:SRP786459 TBK786457:TBL786459 TLG786457:TLH786459 TVC786457:TVD786459 UEY786457:UEZ786459 UOU786457:UOV786459 UYQ786457:UYR786459 VIM786457:VIN786459 VSI786457:VSJ786459 WCE786457:WCF786459 WMA786457:WMB786459 WVW786457:WVX786459 AH851993:AI851995 JK851993:JL851995 TG851993:TH851995 ADC851993:ADD851995 AMY851993:AMZ851995 AWU851993:AWV851995 BGQ851993:BGR851995 BQM851993:BQN851995 CAI851993:CAJ851995 CKE851993:CKF851995 CUA851993:CUB851995 DDW851993:DDX851995 DNS851993:DNT851995 DXO851993:DXP851995 EHK851993:EHL851995 ERG851993:ERH851995 FBC851993:FBD851995 FKY851993:FKZ851995 FUU851993:FUV851995 GEQ851993:GER851995 GOM851993:GON851995 GYI851993:GYJ851995 HIE851993:HIF851995 HSA851993:HSB851995 IBW851993:IBX851995 ILS851993:ILT851995 IVO851993:IVP851995 JFK851993:JFL851995 JPG851993:JPH851995 JZC851993:JZD851995 KIY851993:KIZ851995 KSU851993:KSV851995 LCQ851993:LCR851995 LMM851993:LMN851995 LWI851993:LWJ851995 MGE851993:MGF851995 MQA851993:MQB851995 MZW851993:MZX851995 NJS851993:NJT851995 NTO851993:NTP851995 ODK851993:ODL851995 ONG851993:ONH851995 OXC851993:OXD851995 PGY851993:PGZ851995 PQU851993:PQV851995 QAQ851993:QAR851995 QKM851993:QKN851995 QUI851993:QUJ851995 REE851993:REF851995 ROA851993:ROB851995 RXW851993:RXX851995 SHS851993:SHT851995 SRO851993:SRP851995 TBK851993:TBL851995 TLG851993:TLH851995 TVC851993:TVD851995 UEY851993:UEZ851995 UOU851993:UOV851995 UYQ851993:UYR851995 VIM851993:VIN851995 VSI851993:VSJ851995 WCE851993:WCF851995 WMA851993:WMB851995 WVW851993:WVX851995 AH917529:AI917531 JK917529:JL917531 TG917529:TH917531 ADC917529:ADD917531 AMY917529:AMZ917531 AWU917529:AWV917531 BGQ917529:BGR917531 BQM917529:BQN917531 CAI917529:CAJ917531 CKE917529:CKF917531 CUA917529:CUB917531 DDW917529:DDX917531 DNS917529:DNT917531 DXO917529:DXP917531 EHK917529:EHL917531 ERG917529:ERH917531 FBC917529:FBD917531 FKY917529:FKZ917531 FUU917529:FUV917531 GEQ917529:GER917531 GOM917529:GON917531 GYI917529:GYJ917531 HIE917529:HIF917531 HSA917529:HSB917531 IBW917529:IBX917531 ILS917529:ILT917531 IVO917529:IVP917531 JFK917529:JFL917531 JPG917529:JPH917531 JZC917529:JZD917531 KIY917529:KIZ917531 KSU917529:KSV917531 LCQ917529:LCR917531 LMM917529:LMN917531 LWI917529:LWJ917531 MGE917529:MGF917531 MQA917529:MQB917531 MZW917529:MZX917531 NJS917529:NJT917531 NTO917529:NTP917531 ODK917529:ODL917531 ONG917529:ONH917531 OXC917529:OXD917531 PGY917529:PGZ917531 PQU917529:PQV917531 QAQ917529:QAR917531 QKM917529:QKN917531 QUI917529:QUJ917531 REE917529:REF917531 ROA917529:ROB917531 RXW917529:RXX917531 SHS917529:SHT917531 SRO917529:SRP917531 TBK917529:TBL917531 TLG917529:TLH917531 TVC917529:TVD917531 UEY917529:UEZ917531 UOU917529:UOV917531 UYQ917529:UYR917531 VIM917529:VIN917531 VSI917529:VSJ917531 WCE917529:WCF917531 WMA917529:WMB917531 WVW917529:WVX917531 AH983065:AI983067 JK983065:JL983067 TG983065:TH983067 ADC983065:ADD983067 AMY983065:AMZ983067 AWU983065:AWV983067 BGQ983065:BGR983067 BQM983065:BQN983067 CAI983065:CAJ983067 CKE983065:CKF983067 CUA983065:CUB983067 DDW983065:DDX983067 DNS983065:DNT983067 DXO983065:DXP983067 EHK983065:EHL983067 ERG983065:ERH983067 FBC983065:FBD983067 FKY983065:FKZ983067 FUU983065:FUV983067 GEQ983065:GER983067 GOM983065:GON983067 GYI983065:GYJ983067 HIE983065:HIF983067 HSA983065:HSB983067 IBW983065:IBX983067 ILS983065:ILT983067 IVO983065:IVP983067 JFK983065:JFL983067 JPG983065:JPH983067 JZC983065:JZD983067 KIY983065:KIZ983067 KSU983065:KSV983067 LCQ983065:LCR983067 LMM983065:LMN983067 LWI983065:LWJ983067 MGE983065:MGF983067 MQA983065:MQB983067 MZW983065:MZX983067 NJS983065:NJT983067 NTO983065:NTP983067 ODK983065:ODL983067 ONG983065:ONH983067 OXC983065:OXD983067 PGY983065:PGZ983067 PQU983065:PQV983067 QAQ983065:QAR983067 QKM983065:QKN983067 QUI983065:QUJ983067 REE983065:REF983067 ROA983065:ROB983067 RXW983065:RXX983067 SHS983065:SHT983067 SRO983065:SRP983067 TBK983065:TBL983067 TLG983065:TLH983067 TVC983065:TVD983067 UEY983065:UEZ983067 UOU983065:UOV983067 UYQ983065:UYR983067 VIM983065:VIN983067 VSI983065:VSJ983067 WCE983065:WCF983067 WMA983065:WMB983067 WVW983065:WVX983067 VIC983052:VIQ983052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AG131093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AG196629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AG262165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AG327701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AG393237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AG458773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AG524309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AG589845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AG655381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AG720917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AG786453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AG851989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AG917525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AG983061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WBU983052:WCI983052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AI65531:AJ65531 JL65531:JM65531 TH65531:TI65531 ADD65531:ADE65531 AMZ65531:ANA65531 AWV65531:AWW65531 BGR65531:BGS65531 BQN65531:BQO65531 CAJ65531:CAK65531 CKF65531:CKG65531 CUB65531:CUC65531 DDX65531:DDY65531 DNT65531:DNU65531 DXP65531:DXQ65531 EHL65531:EHM65531 ERH65531:ERI65531 FBD65531:FBE65531 FKZ65531:FLA65531 FUV65531:FUW65531 GER65531:GES65531 GON65531:GOO65531 GYJ65531:GYK65531 HIF65531:HIG65531 HSB65531:HSC65531 IBX65531:IBY65531 ILT65531:ILU65531 IVP65531:IVQ65531 JFL65531:JFM65531 JPH65531:JPI65531 JZD65531:JZE65531 KIZ65531:KJA65531 KSV65531:KSW65531 LCR65531:LCS65531 LMN65531:LMO65531 LWJ65531:LWK65531 MGF65531:MGG65531 MQB65531:MQC65531 MZX65531:MZY65531 NJT65531:NJU65531 NTP65531:NTQ65531 ODL65531:ODM65531 ONH65531:ONI65531 OXD65531:OXE65531 PGZ65531:PHA65531 PQV65531:PQW65531 QAR65531:QAS65531 QKN65531:QKO65531 QUJ65531:QUK65531 REF65531:REG65531 ROB65531:ROC65531 RXX65531:RXY65531 SHT65531:SHU65531 SRP65531:SRQ65531 TBL65531:TBM65531 TLH65531:TLI65531 TVD65531:TVE65531 UEZ65531:UFA65531 UOV65531:UOW65531 UYR65531:UYS65531 VIN65531:VIO65531 VSJ65531:VSK65531 WCF65531:WCG65531 WMB65531:WMC65531 WVX65531:WVY65531 AI131067:AJ131067 JL131067:JM131067 TH131067:TI131067 ADD131067:ADE131067 AMZ131067:ANA131067 AWV131067:AWW131067 BGR131067:BGS131067 BQN131067:BQO131067 CAJ131067:CAK131067 CKF131067:CKG131067 CUB131067:CUC131067 DDX131067:DDY131067 DNT131067:DNU131067 DXP131067:DXQ131067 EHL131067:EHM131067 ERH131067:ERI131067 FBD131067:FBE131067 FKZ131067:FLA131067 FUV131067:FUW131067 GER131067:GES131067 GON131067:GOO131067 GYJ131067:GYK131067 HIF131067:HIG131067 HSB131067:HSC131067 IBX131067:IBY131067 ILT131067:ILU131067 IVP131067:IVQ131067 JFL131067:JFM131067 JPH131067:JPI131067 JZD131067:JZE131067 KIZ131067:KJA131067 KSV131067:KSW131067 LCR131067:LCS131067 LMN131067:LMO131067 LWJ131067:LWK131067 MGF131067:MGG131067 MQB131067:MQC131067 MZX131067:MZY131067 NJT131067:NJU131067 NTP131067:NTQ131067 ODL131067:ODM131067 ONH131067:ONI131067 OXD131067:OXE131067 PGZ131067:PHA131067 PQV131067:PQW131067 QAR131067:QAS131067 QKN131067:QKO131067 QUJ131067:QUK131067 REF131067:REG131067 ROB131067:ROC131067 RXX131067:RXY131067 SHT131067:SHU131067 SRP131067:SRQ131067 TBL131067:TBM131067 TLH131067:TLI131067 TVD131067:TVE131067 UEZ131067:UFA131067 UOV131067:UOW131067 UYR131067:UYS131067 VIN131067:VIO131067 VSJ131067:VSK131067 WCF131067:WCG131067 WMB131067:WMC131067 WVX131067:WVY131067 AI196603:AJ196603 JL196603:JM196603 TH196603:TI196603 ADD196603:ADE196603 AMZ196603:ANA196603 AWV196603:AWW196603 BGR196603:BGS196603 BQN196603:BQO196603 CAJ196603:CAK196603 CKF196603:CKG196603 CUB196603:CUC196603 DDX196603:DDY196603 DNT196603:DNU196603 DXP196603:DXQ196603 EHL196603:EHM196603 ERH196603:ERI196603 FBD196603:FBE196603 FKZ196603:FLA196603 FUV196603:FUW196603 GER196603:GES196603 GON196603:GOO196603 GYJ196603:GYK196603 HIF196603:HIG196603 HSB196603:HSC196603 IBX196603:IBY196603 ILT196603:ILU196603 IVP196603:IVQ196603 JFL196603:JFM196603 JPH196603:JPI196603 JZD196603:JZE196603 KIZ196603:KJA196603 KSV196603:KSW196603 LCR196603:LCS196603 LMN196603:LMO196603 LWJ196603:LWK196603 MGF196603:MGG196603 MQB196603:MQC196603 MZX196603:MZY196603 NJT196603:NJU196603 NTP196603:NTQ196603 ODL196603:ODM196603 ONH196603:ONI196603 OXD196603:OXE196603 PGZ196603:PHA196603 PQV196603:PQW196603 QAR196603:QAS196603 QKN196603:QKO196603 QUJ196603:QUK196603 REF196603:REG196603 ROB196603:ROC196603 RXX196603:RXY196603 SHT196603:SHU196603 SRP196603:SRQ196603 TBL196603:TBM196603 TLH196603:TLI196603 TVD196603:TVE196603 UEZ196603:UFA196603 UOV196603:UOW196603 UYR196603:UYS196603 VIN196603:VIO196603 VSJ196603:VSK196603 WCF196603:WCG196603 WMB196603:WMC196603 WVX196603:WVY196603 AI262139:AJ262139 JL262139:JM262139 TH262139:TI262139 ADD262139:ADE262139 AMZ262139:ANA262139 AWV262139:AWW262139 BGR262139:BGS262139 BQN262139:BQO262139 CAJ262139:CAK262139 CKF262139:CKG262139 CUB262139:CUC262139 DDX262139:DDY262139 DNT262139:DNU262139 DXP262139:DXQ262139 EHL262139:EHM262139 ERH262139:ERI262139 FBD262139:FBE262139 FKZ262139:FLA262139 FUV262139:FUW262139 GER262139:GES262139 GON262139:GOO262139 GYJ262139:GYK262139 HIF262139:HIG262139 HSB262139:HSC262139 IBX262139:IBY262139 ILT262139:ILU262139 IVP262139:IVQ262139 JFL262139:JFM262139 JPH262139:JPI262139 JZD262139:JZE262139 KIZ262139:KJA262139 KSV262139:KSW262139 LCR262139:LCS262139 LMN262139:LMO262139 LWJ262139:LWK262139 MGF262139:MGG262139 MQB262139:MQC262139 MZX262139:MZY262139 NJT262139:NJU262139 NTP262139:NTQ262139 ODL262139:ODM262139 ONH262139:ONI262139 OXD262139:OXE262139 PGZ262139:PHA262139 PQV262139:PQW262139 QAR262139:QAS262139 QKN262139:QKO262139 QUJ262139:QUK262139 REF262139:REG262139 ROB262139:ROC262139 RXX262139:RXY262139 SHT262139:SHU262139 SRP262139:SRQ262139 TBL262139:TBM262139 TLH262139:TLI262139 TVD262139:TVE262139 UEZ262139:UFA262139 UOV262139:UOW262139 UYR262139:UYS262139 VIN262139:VIO262139 VSJ262139:VSK262139 WCF262139:WCG262139 WMB262139:WMC262139 WVX262139:WVY262139 AI327675:AJ327675 JL327675:JM327675 TH327675:TI327675 ADD327675:ADE327675 AMZ327675:ANA327675 AWV327675:AWW327675 BGR327675:BGS327675 BQN327675:BQO327675 CAJ327675:CAK327675 CKF327675:CKG327675 CUB327675:CUC327675 DDX327675:DDY327675 DNT327675:DNU327675 DXP327675:DXQ327675 EHL327675:EHM327675 ERH327675:ERI327675 FBD327675:FBE327675 FKZ327675:FLA327675 FUV327675:FUW327675 GER327675:GES327675 GON327675:GOO327675 GYJ327675:GYK327675 HIF327675:HIG327675 HSB327675:HSC327675 IBX327675:IBY327675 ILT327675:ILU327675 IVP327675:IVQ327675 JFL327675:JFM327675 JPH327675:JPI327675 JZD327675:JZE327675 KIZ327675:KJA327675 KSV327675:KSW327675 LCR327675:LCS327675 LMN327675:LMO327675 LWJ327675:LWK327675 MGF327675:MGG327675 MQB327675:MQC327675 MZX327675:MZY327675 NJT327675:NJU327675 NTP327675:NTQ327675 ODL327675:ODM327675 ONH327675:ONI327675 OXD327675:OXE327675 PGZ327675:PHA327675 PQV327675:PQW327675 QAR327675:QAS327675 QKN327675:QKO327675 QUJ327675:QUK327675 REF327675:REG327675 ROB327675:ROC327675 RXX327675:RXY327675 SHT327675:SHU327675 SRP327675:SRQ327675 TBL327675:TBM327675 TLH327675:TLI327675 TVD327675:TVE327675 UEZ327675:UFA327675 UOV327675:UOW327675 UYR327675:UYS327675 VIN327675:VIO327675 VSJ327675:VSK327675 WCF327675:WCG327675 WMB327675:WMC327675 WVX327675:WVY327675 AI393211:AJ393211 JL393211:JM393211 TH393211:TI393211 ADD393211:ADE393211 AMZ393211:ANA393211 AWV393211:AWW393211 BGR393211:BGS393211 BQN393211:BQO393211 CAJ393211:CAK393211 CKF393211:CKG393211 CUB393211:CUC393211 DDX393211:DDY393211 DNT393211:DNU393211 DXP393211:DXQ393211 EHL393211:EHM393211 ERH393211:ERI393211 FBD393211:FBE393211 FKZ393211:FLA393211 FUV393211:FUW393211 GER393211:GES393211 GON393211:GOO393211 GYJ393211:GYK393211 HIF393211:HIG393211 HSB393211:HSC393211 IBX393211:IBY393211 ILT393211:ILU393211 IVP393211:IVQ393211 JFL393211:JFM393211 JPH393211:JPI393211 JZD393211:JZE393211 KIZ393211:KJA393211 KSV393211:KSW393211 LCR393211:LCS393211 LMN393211:LMO393211 LWJ393211:LWK393211 MGF393211:MGG393211 MQB393211:MQC393211 MZX393211:MZY393211 NJT393211:NJU393211 NTP393211:NTQ393211 ODL393211:ODM393211 ONH393211:ONI393211 OXD393211:OXE393211 PGZ393211:PHA393211 PQV393211:PQW393211 QAR393211:QAS393211 QKN393211:QKO393211 QUJ393211:QUK393211 REF393211:REG393211 ROB393211:ROC393211 RXX393211:RXY393211 SHT393211:SHU393211 SRP393211:SRQ393211 TBL393211:TBM393211 TLH393211:TLI393211 TVD393211:TVE393211 UEZ393211:UFA393211 UOV393211:UOW393211 UYR393211:UYS393211 VIN393211:VIO393211 VSJ393211:VSK393211 WCF393211:WCG393211 WMB393211:WMC393211 WVX393211:WVY393211 AI458747:AJ458747 JL458747:JM458747 TH458747:TI458747 ADD458747:ADE458747 AMZ458747:ANA458747 AWV458747:AWW458747 BGR458747:BGS458747 BQN458747:BQO458747 CAJ458747:CAK458747 CKF458747:CKG458747 CUB458747:CUC458747 DDX458747:DDY458747 DNT458747:DNU458747 DXP458747:DXQ458747 EHL458747:EHM458747 ERH458747:ERI458747 FBD458747:FBE458747 FKZ458747:FLA458747 FUV458747:FUW458747 GER458747:GES458747 GON458747:GOO458747 GYJ458747:GYK458747 HIF458747:HIG458747 HSB458747:HSC458747 IBX458747:IBY458747 ILT458747:ILU458747 IVP458747:IVQ458747 JFL458747:JFM458747 JPH458747:JPI458747 JZD458747:JZE458747 KIZ458747:KJA458747 KSV458747:KSW458747 LCR458747:LCS458747 LMN458747:LMO458747 LWJ458747:LWK458747 MGF458747:MGG458747 MQB458747:MQC458747 MZX458747:MZY458747 NJT458747:NJU458747 NTP458747:NTQ458747 ODL458747:ODM458747 ONH458747:ONI458747 OXD458747:OXE458747 PGZ458747:PHA458747 PQV458747:PQW458747 QAR458747:QAS458747 QKN458747:QKO458747 QUJ458747:QUK458747 REF458747:REG458747 ROB458747:ROC458747 RXX458747:RXY458747 SHT458747:SHU458747 SRP458747:SRQ458747 TBL458747:TBM458747 TLH458747:TLI458747 TVD458747:TVE458747 UEZ458747:UFA458747 UOV458747:UOW458747 UYR458747:UYS458747 VIN458747:VIO458747 VSJ458747:VSK458747 WCF458747:WCG458747 WMB458747:WMC458747 WVX458747:WVY458747 AI524283:AJ524283 JL524283:JM524283 TH524283:TI524283 ADD524283:ADE524283 AMZ524283:ANA524283 AWV524283:AWW524283 BGR524283:BGS524283 BQN524283:BQO524283 CAJ524283:CAK524283 CKF524283:CKG524283 CUB524283:CUC524283 DDX524283:DDY524283 DNT524283:DNU524283 DXP524283:DXQ524283 EHL524283:EHM524283 ERH524283:ERI524283 FBD524283:FBE524283 FKZ524283:FLA524283 FUV524283:FUW524283 GER524283:GES524283 GON524283:GOO524283 GYJ524283:GYK524283 HIF524283:HIG524283 HSB524283:HSC524283 IBX524283:IBY524283 ILT524283:ILU524283 IVP524283:IVQ524283 JFL524283:JFM524283 JPH524283:JPI524283 JZD524283:JZE524283 KIZ524283:KJA524283 KSV524283:KSW524283 LCR524283:LCS524283 LMN524283:LMO524283 LWJ524283:LWK524283 MGF524283:MGG524283 MQB524283:MQC524283 MZX524283:MZY524283 NJT524283:NJU524283 NTP524283:NTQ524283 ODL524283:ODM524283 ONH524283:ONI524283 OXD524283:OXE524283 PGZ524283:PHA524283 PQV524283:PQW524283 QAR524283:QAS524283 QKN524283:QKO524283 QUJ524283:QUK524283 REF524283:REG524283 ROB524283:ROC524283 RXX524283:RXY524283 SHT524283:SHU524283 SRP524283:SRQ524283 TBL524283:TBM524283 TLH524283:TLI524283 TVD524283:TVE524283 UEZ524283:UFA524283 UOV524283:UOW524283 UYR524283:UYS524283 VIN524283:VIO524283 VSJ524283:VSK524283 WCF524283:WCG524283 WMB524283:WMC524283 WVX524283:WVY524283 AI589819:AJ589819 JL589819:JM589819 TH589819:TI589819 ADD589819:ADE589819 AMZ589819:ANA589819 AWV589819:AWW589819 BGR589819:BGS589819 BQN589819:BQO589819 CAJ589819:CAK589819 CKF589819:CKG589819 CUB589819:CUC589819 DDX589819:DDY589819 DNT589819:DNU589819 DXP589819:DXQ589819 EHL589819:EHM589819 ERH589819:ERI589819 FBD589819:FBE589819 FKZ589819:FLA589819 FUV589819:FUW589819 GER589819:GES589819 GON589819:GOO589819 GYJ589819:GYK589819 HIF589819:HIG589819 HSB589819:HSC589819 IBX589819:IBY589819 ILT589819:ILU589819 IVP589819:IVQ589819 JFL589819:JFM589819 JPH589819:JPI589819 JZD589819:JZE589819 KIZ589819:KJA589819 KSV589819:KSW589819 LCR589819:LCS589819 LMN589819:LMO589819 LWJ589819:LWK589819 MGF589819:MGG589819 MQB589819:MQC589819 MZX589819:MZY589819 NJT589819:NJU589819 NTP589819:NTQ589819 ODL589819:ODM589819 ONH589819:ONI589819 OXD589819:OXE589819 PGZ589819:PHA589819 PQV589819:PQW589819 QAR589819:QAS589819 QKN589819:QKO589819 QUJ589819:QUK589819 REF589819:REG589819 ROB589819:ROC589819 RXX589819:RXY589819 SHT589819:SHU589819 SRP589819:SRQ589819 TBL589819:TBM589819 TLH589819:TLI589819 TVD589819:TVE589819 UEZ589819:UFA589819 UOV589819:UOW589819 UYR589819:UYS589819 VIN589819:VIO589819 VSJ589819:VSK589819 WCF589819:WCG589819 WMB589819:WMC589819 WVX589819:WVY589819 AI655355:AJ655355 JL655355:JM655355 TH655355:TI655355 ADD655355:ADE655355 AMZ655355:ANA655355 AWV655355:AWW655355 BGR655355:BGS655355 BQN655355:BQO655355 CAJ655355:CAK655355 CKF655355:CKG655355 CUB655355:CUC655355 DDX655355:DDY655355 DNT655355:DNU655355 DXP655355:DXQ655355 EHL655355:EHM655355 ERH655355:ERI655355 FBD655355:FBE655355 FKZ655355:FLA655355 FUV655355:FUW655355 GER655355:GES655355 GON655355:GOO655355 GYJ655355:GYK655355 HIF655355:HIG655355 HSB655355:HSC655355 IBX655355:IBY655355 ILT655355:ILU655355 IVP655355:IVQ655355 JFL655355:JFM655355 JPH655355:JPI655355 JZD655355:JZE655355 KIZ655355:KJA655355 KSV655355:KSW655355 LCR655355:LCS655355 LMN655355:LMO655355 LWJ655355:LWK655355 MGF655355:MGG655355 MQB655355:MQC655355 MZX655355:MZY655355 NJT655355:NJU655355 NTP655355:NTQ655355 ODL655355:ODM655355 ONH655355:ONI655355 OXD655355:OXE655355 PGZ655355:PHA655355 PQV655355:PQW655355 QAR655355:QAS655355 QKN655355:QKO655355 QUJ655355:QUK655355 REF655355:REG655355 ROB655355:ROC655355 RXX655355:RXY655355 SHT655355:SHU655355 SRP655355:SRQ655355 TBL655355:TBM655355 TLH655355:TLI655355 TVD655355:TVE655355 UEZ655355:UFA655355 UOV655355:UOW655355 UYR655355:UYS655355 VIN655355:VIO655355 VSJ655355:VSK655355 WCF655355:WCG655355 WMB655355:WMC655355 WVX655355:WVY655355 AI720891:AJ720891 JL720891:JM720891 TH720891:TI720891 ADD720891:ADE720891 AMZ720891:ANA720891 AWV720891:AWW720891 BGR720891:BGS720891 BQN720891:BQO720891 CAJ720891:CAK720891 CKF720891:CKG720891 CUB720891:CUC720891 DDX720891:DDY720891 DNT720891:DNU720891 DXP720891:DXQ720891 EHL720891:EHM720891 ERH720891:ERI720891 FBD720891:FBE720891 FKZ720891:FLA720891 FUV720891:FUW720891 GER720891:GES720891 GON720891:GOO720891 GYJ720891:GYK720891 HIF720891:HIG720891 HSB720891:HSC720891 IBX720891:IBY720891 ILT720891:ILU720891 IVP720891:IVQ720891 JFL720891:JFM720891 JPH720891:JPI720891 JZD720891:JZE720891 KIZ720891:KJA720891 KSV720891:KSW720891 LCR720891:LCS720891 LMN720891:LMO720891 LWJ720891:LWK720891 MGF720891:MGG720891 MQB720891:MQC720891 MZX720891:MZY720891 NJT720891:NJU720891 NTP720891:NTQ720891 ODL720891:ODM720891 ONH720891:ONI720891 OXD720891:OXE720891 PGZ720891:PHA720891 PQV720891:PQW720891 QAR720891:QAS720891 QKN720891:QKO720891 QUJ720891:QUK720891 REF720891:REG720891 ROB720891:ROC720891 RXX720891:RXY720891 SHT720891:SHU720891 SRP720891:SRQ720891 TBL720891:TBM720891 TLH720891:TLI720891 TVD720891:TVE720891 UEZ720891:UFA720891 UOV720891:UOW720891 UYR720891:UYS720891 VIN720891:VIO720891 VSJ720891:VSK720891 WCF720891:WCG720891 WMB720891:WMC720891 WVX720891:WVY720891 AI786427:AJ786427 JL786427:JM786427 TH786427:TI786427 ADD786427:ADE786427 AMZ786427:ANA786427 AWV786427:AWW786427 BGR786427:BGS786427 BQN786427:BQO786427 CAJ786427:CAK786427 CKF786427:CKG786427 CUB786427:CUC786427 DDX786427:DDY786427 DNT786427:DNU786427 DXP786427:DXQ786427 EHL786427:EHM786427 ERH786427:ERI786427 FBD786427:FBE786427 FKZ786427:FLA786427 FUV786427:FUW786427 GER786427:GES786427 GON786427:GOO786427 GYJ786427:GYK786427 HIF786427:HIG786427 HSB786427:HSC786427 IBX786427:IBY786427 ILT786427:ILU786427 IVP786427:IVQ786427 JFL786427:JFM786427 JPH786427:JPI786427 JZD786427:JZE786427 KIZ786427:KJA786427 KSV786427:KSW786427 LCR786427:LCS786427 LMN786427:LMO786427 LWJ786427:LWK786427 MGF786427:MGG786427 MQB786427:MQC786427 MZX786427:MZY786427 NJT786427:NJU786427 NTP786427:NTQ786427 ODL786427:ODM786427 ONH786427:ONI786427 OXD786427:OXE786427 PGZ786427:PHA786427 PQV786427:PQW786427 QAR786427:QAS786427 QKN786427:QKO786427 QUJ786427:QUK786427 REF786427:REG786427 ROB786427:ROC786427 RXX786427:RXY786427 SHT786427:SHU786427 SRP786427:SRQ786427 TBL786427:TBM786427 TLH786427:TLI786427 TVD786427:TVE786427 UEZ786427:UFA786427 UOV786427:UOW786427 UYR786427:UYS786427 VIN786427:VIO786427 VSJ786427:VSK786427 WCF786427:WCG786427 WMB786427:WMC786427 WVX786427:WVY786427 AI851963:AJ851963 JL851963:JM851963 TH851963:TI851963 ADD851963:ADE851963 AMZ851963:ANA851963 AWV851963:AWW851963 BGR851963:BGS851963 BQN851963:BQO851963 CAJ851963:CAK851963 CKF851963:CKG851963 CUB851963:CUC851963 DDX851963:DDY851963 DNT851963:DNU851963 DXP851963:DXQ851963 EHL851963:EHM851963 ERH851963:ERI851963 FBD851963:FBE851963 FKZ851963:FLA851963 FUV851963:FUW851963 GER851963:GES851963 GON851963:GOO851963 GYJ851963:GYK851963 HIF851963:HIG851963 HSB851963:HSC851963 IBX851963:IBY851963 ILT851963:ILU851963 IVP851963:IVQ851963 JFL851963:JFM851963 JPH851963:JPI851963 JZD851963:JZE851963 KIZ851963:KJA851963 KSV851963:KSW851963 LCR851963:LCS851963 LMN851963:LMO851963 LWJ851963:LWK851963 MGF851963:MGG851963 MQB851963:MQC851963 MZX851963:MZY851963 NJT851963:NJU851963 NTP851963:NTQ851963 ODL851963:ODM851963 ONH851963:ONI851963 OXD851963:OXE851963 PGZ851963:PHA851963 PQV851963:PQW851963 QAR851963:QAS851963 QKN851963:QKO851963 QUJ851963:QUK851963 REF851963:REG851963 ROB851963:ROC851963 RXX851963:RXY851963 SHT851963:SHU851963 SRP851963:SRQ851963 TBL851963:TBM851963 TLH851963:TLI851963 TVD851963:TVE851963 UEZ851963:UFA851963 UOV851963:UOW851963 UYR851963:UYS851963 VIN851963:VIO851963 VSJ851963:VSK851963 WCF851963:WCG851963 WMB851963:WMC851963 WVX851963:WVY851963 AI917499:AJ917499 JL917499:JM917499 TH917499:TI917499 ADD917499:ADE917499 AMZ917499:ANA917499 AWV917499:AWW917499 BGR917499:BGS917499 BQN917499:BQO917499 CAJ917499:CAK917499 CKF917499:CKG917499 CUB917499:CUC917499 DDX917499:DDY917499 DNT917499:DNU917499 DXP917499:DXQ917499 EHL917499:EHM917499 ERH917499:ERI917499 FBD917499:FBE917499 FKZ917499:FLA917499 FUV917499:FUW917499 GER917499:GES917499 GON917499:GOO917499 GYJ917499:GYK917499 HIF917499:HIG917499 HSB917499:HSC917499 IBX917499:IBY917499 ILT917499:ILU917499 IVP917499:IVQ917499 JFL917499:JFM917499 JPH917499:JPI917499 JZD917499:JZE917499 KIZ917499:KJA917499 KSV917499:KSW917499 LCR917499:LCS917499 LMN917499:LMO917499 LWJ917499:LWK917499 MGF917499:MGG917499 MQB917499:MQC917499 MZX917499:MZY917499 NJT917499:NJU917499 NTP917499:NTQ917499 ODL917499:ODM917499 ONH917499:ONI917499 OXD917499:OXE917499 PGZ917499:PHA917499 PQV917499:PQW917499 QAR917499:QAS917499 QKN917499:QKO917499 QUJ917499:QUK917499 REF917499:REG917499 ROB917499:ROC917499 RXX917499:RXY917499 SHT917499:SHU917499 SRP917499:SRQ917499 TBL917499:TBM917499 TLH917499:TLI917499 TVD917499:TVE917499 UEZ917499:UFA917499 UOV917499:UOW917499 UYR917499:UYS917499 VIN917499:VIO917499 VSJ917499:VSK917499 WCF917499:WCG917499 WMB917499:WMC917499 WVX917499:WVY917499 AI983035:AJ983035 JL983035:JM983035 TH983035:TI983035 ADD983035:ADE983035 AMZ983035:ANA983035 AWV983035:AWW983035 BGR983035:BGS983035 BQN983035:BQO983035 CAJ983035:CAK983035 CKF983035:CKG983035 CUB983035:CUC983035 DDX983035:DDY983035 DNT983035:DNU983035 DXP983035:DXQ983035 EHL983035:EHM983035 ERH983035:ERI983035 FBD983035:FBE983035 FKZ983035:FLA983035 FUV983035:FUW983035 GER983035:GES983035 GON983035:GOO983035 GYJ983035:GYK983035 HIF983035:HIG983035 HSB983035:HSC983035 IBX983035:IBY983035 ILT983035:ILU983035 IVP983035:IVQ983035 JFL983035:JFM983035 JPH983035:JPI983035 JZD983035:JZE983035 KIZ983035:KJA983035 KSV983035:KSW983035 LCR983035:LCS983035 LMN983035:LMO983035 LWJ983035:LWK983035 MGF983035:MGG983035 MQB983035:MQC983035 MZX983035:MZY983035 NJT983035:NJU983035 NTP983035:NTQ983035 ODL983035:ODM983035 ONH983035:ONI983035 OXD983035:OXE983035 PGZ983035:PHA983035 PQV983035:PQW983035 QAR983035:QAS983035 QKN983035:QKO983035 QUJ983035:QUK983035 REF983035:REG983035 ROB983035:ROC983035 RXX983035:RXY983035 SHT983035:SHU983035 SRP983035:SRQ983035 TBL983035:TBM983035 TLH983035:TLI983035 TVD983035:TVE983035 UEZ983035:UFA983035 UOV983035:UOW983035 UYR983035:UYS983035 VIN983035:VIO983035 VSJ983035:VSK983035 WCF983035:WCG983035 WMB983035:WMC983035 WVX983035:WVY983035 WLQ983052:WME983052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AE65531:AF65531 JH65531:JI65531 TD65531:TE65531 ACZ65531:ADA65531 AMV65531:AMW65531 AWR65531:AWS65531 BGN65531:BGO65531 BQJ65531:BQK65531 CAF65531:CAG65531 CKB65531:CKC65531 CTX65531:CTY65531 DDT65531:DDU65531 DNP65531:DNQ65531 DXL65531:DXM65531 EHH65531:EHI65531 ERD65531:ERE65531 FAZ65531:FBA65531 FKV65531:FKW65531 FUR65531:FUS65531 GEN65531:GEO65531 GOJ65531:GOK65531 GYF65531:GYG65531 HIB65531:HIC65531 HRX65531:HRY65531 IBT65531:IBU65531 ILP65531:ILQ65531 IVL65531:IVM65531 JFH65531:JFI65531 JPD65531:JPE65531 JYZ65531:JZA65531 KIV65531:KIW65531 KSR65531:KSS65531 LCN65531:LCO65531 LMJ65531:LMK65531 LWF65531:LWG65531 MGB65531:MGC65531 MPX65531:MPY65531 MZT65531:MZU65531 NJP65531:NJQ65531 NTL65531:NTM65531 ODH65531:ODI65531 OND65531:ONE65531 OWZ65531:OXA65531 PGV65531:PGW65531 PQR65531:PQS65531 QAN65531:QAO65531 QKJ65531:QKK65531 QUF65531:QUG65531 REB65531:REC65531 RNX65531:RNY65531 RXT65531:RXU65531 SHP65531:SHQ65531 SRL65531:SRM65531 TBH65531:TBI65531 TLD65531:TLE65531 TUZ65531:TVA65531 UEV65531:UEW65531 UOR65531:UOS65531 UYN65531:UYO65531 VIJ65531:VIK65531 VSF65531:VSG65531 WCB65531:WCC65531 WLX65531:WLY65531 WVT65531:WVU65531 AE131067:AF131067 JH131067:JI131067 TD131067:TE131067 ACZ131067:ADA131067 AMV131067:AMW131067 AWR131067:AWS131067 BGN131067:BGO131067 BQJ131067:BQK131067 CAF131067:CAG131067 CKB131067:CKC131067 CTX131067:CTY131067 DDT131067:DDU131067 DNP131067:DNQ131067 DXL131067:DXM131067 EHH131067:EHI131067 ERD131067:ERE131067 FAZ131067:FBA131067 FKV131067:FKW131067 FUR131067:FUS131067 GEN131067:GEO131067 GOJ131067:GOK131067 GYF131067:GYG131067 HIB131067:HIC131067 HRX131067:HRY131067 IBT131067:IBU131067 ILP131067:ILQ131067 IVL131067:IVM131067 JFH131067:JFI131067 JPD131067:JPE131067 JYZ131067:JZA131067 KIV131067:KIW131067 KSR131067:KSS131067 LCN131067:LCO131067 LMJ131067:LMK131067 LWF131067:LWG131067 MGB131067:MGC131067 MPX131067:MPY131067 MZT131067:MZU131067 NJP131067:NJQ131067 NTL131067:NTM131067 ODH131067:ODI131067 OND131067:ONE131067 OWZ131067:OXA131067 PGV131067:PGW131067 PQR131067:PQS131067 QAN131067:QAO131067 QKJ131067:QKK131067 QUF131067:QUG131067 REB131067:REC131067 RNX131067:RNY131067 RXT131067:RXU131067 SHP131067:SHQ131067 SRL131067:SRM131067 TBH131067:TBI131067 TLD131067:TLE131067 TUZ131067:TVA131067 UEV131067:UEW131067 UOR131067:UOS131067 UYN131067:UYO131067 VIJ131067:VIK131067 VSF131067:VSG131067 WCB131067:WCC131067 WLX131067:WLY131067 WVT131067:WVU131067 AE196603:AF196603 JH196603:JI196603 TD196603:TE196603 ACZ196603:ADA196603 AMV196603:AMW196603 AWR196603:AWS196603 BGN196603:BGO196603 BQJ196603:BQK196603 CAF196603:CAG196603 CKB196603:CKC196603 CTX196603:CTY196603 DDT196603:DDU196603 DNP196603:DNQ196603 DXL196603:DXM196603 EHH196603:EHI196603 ERD196603:ERE196603 FAZ196603:FBA196603 FKV196603:FKW196603 FUR196603:FUS196603 GEN196603:GEO196603 GOJ196603:GOK196603 GYF196603:GYG196603 HIB196603:HIC196603 HRX196603:HRY196603 IBT196603:IBU196603 ILP196603:ILQ196603 IVL196603:IVM196603 JFH196603:JFI196603 JPD196603:JPE196603 JYZ196603:JZA196603 KIV196603:KIW196603 KSR196603:KSS196603 LCN196603:LCO196603 LMJ196603:LMK196603 LWF196603:LWG196603 MGB196603:MGC196603 MPX196603:MPY196603 MZT196603:MZU196603 NJP196603:NJQ196603 NTL196603:NTM196603 ODH196603:ODI196603 OND196603:ONE196603 OWZ196603:OXA196603 PGV196603:PGW196603 PQR196603:PQS196603 QAN196603:QAO196603 QKJ196603:QKK196603 QUF196603:QUG196603 REB196603:REC196603 RNX196603:RNY196603 RXT196603:RXU196603 SHP196603:SHQ196603 SRL196603:SRM196603 TBH196603:TBI196603 TLD196603:TLE196603 TUZ196603:TVA196603 UEV196603:UEW196603 UOR196603:UOS196603 UYN196603:UYO196603 VIJ196603:VIK196603 VSF196603:VSG196603 WCB196603:WCC196603 WLX196603:WLY196603 WVT196603:WVU196603 AE262139:AF262139 JH262139:JI262139 TD262139:TE262139 ACZ262139:ADA262139 AMV262139:AMW262139 AWR262139:AWS262139 BGN262139:BGO262139 BQJ262139:BQK262139 CAF262139:CAG262139 CKB262139:CKC262139 CTX262139:CTY262139 DDT262139:DDU262139 DNP262139:DNQ262139 DXL262139:DXM262139 EHH262139:EHI262139 ERD262139:ERE262139 FAZ262139:FBA262139 FKV262139:FKW262139 FUR262139:FUS262139 GEN262139:GEO262139 GOJ262139:GOK262139 GYF262139:GYG262139 HIB262139:HIC262139 HRX262139:HRY262139 IBT262139:IBU262139 ILP262139:ILQ262139 IVL262139:IVM262139 JFH262139:JFI262139 JPD262139:JPE262139 JYZ262139:JZA262139 KIV262139:KIW262139 KSR262139:KSS262139 LCN262139:LCO262139 LMJ262139:LMK262139 LWF262139:LWG262139 MGB262139:MGC262139 MPX262139:MPY262139 MZT262139:MZU262139 NJP262139:NJQ262139 NTL262139:NTM262139 ODH262139:ODI262139 OND262139:ONE262139 OWZ262139:OXA262139 PGV262139:PGW262139 PQR262139:PQS262139 QAN262139:QAO262139 QKJ262139:QKK262139 QUF262139:QUG262139 REB262139:REC262139 RNX262139:RNY262139 RXT262139:RXU262139 SHP262139:SHQ262139 SRL262139:SRM262139 TBH262139:TBI262139 TLD262139:TLE262139 TUZ262139:TVA262139 UEV262139:UEW262139 UOR262139:UOS262139 UYN262139:UYO262139 VIJ262139:VIK262139 VSF262139:VSG262139 WCB262139:WCC262139 WLX262139:WLY262139 WVT262139:WVU262139 AE327675:AF327675 JH327675:JI327675 TD327675:TE327675 ACZ327675:ADA327675 AMV327675:AMW327675 AWR327675:AWS327675 BGN327675:BGO327675 BQJ327675:BQK327675 CAF327675:CAG327675 CKB327675:CKC327675 CTX327675:CTY327675 DDT327675:DDU327675 DNP327675:DNQ327675 DXL327675:DXM327675 EHH327675:EHI327675 ERD327675:ERE327675 FAZ327675:FBA327675 FKV327675:FKW327675 FUR327675:FUS327675 GEN327675:GEO327675 GOJ327675:GOK327675 GYF327675:GYG327675 HIB327675:HIC327675 HRX327675:HRY327675 IBT327675:IBU327675 ILP327675:ILQ327675 IVL327675:IVM327675 JFH327675:JFI327675 JPD327675:JPE327675 JYZ327675:JZA327675 KIV327675:KIW327675 KSR327675:KSS327675 LCN327675:LCO327675 LMJ327675:LMK327675 LWF327675:LWG327675 MGB327675:MGC327675 MPX327675:MPY327675 MZT327675:MZU327675 NJP327675:NJQ327675 NTL327675:NTM327675 ODH327675:ODI327675 OND327675:ONE327675 OWZ327675:OXA327675 PGV327675:PGW327675 PQR327675:PQS327675 QAN327675:QAO327675 QKJ327675:QKK327675 QUF327675:QUG327675 REB327675:REC327675 RNX327675:RNY327675 RXT327675:RXU327675 SHP327675:SHQ327675 SRL327675:SRM327675 TBH327675:TBI327675 TLD327675:TLE327675 TUZ327675:TVA327675 UEV327675:UEW327675 UOR327675:UOS327675 UYN327675:UYO327675 VIJ327675:VIK327675 VSF327675:VSG327675 WCB327675:WCC327675 WLX327675:WLY327675 WVT327675:WVU327675 AE393211:AF393211 JH393211:JI393211 TD393211:TE393211 ACZ393211:ADA393211 AMV393211:AMW393211 AWR393211:AWS393211 BGN393211:BGO393211 BQJ393211:BQK393211 CAF393211:CAG393211 CKB393211:CKC393211 CTX393211:CTY393211 DDT393211:DDU393211 DNP393211:DNQ393211 DXL393211:DXM393211 EHH393211:EHI393211 ERD393211:ERE393211 FAZ393211:FBA393211 FKV393211:FKW393211 FUR393211:FUS393211 GEN393211:GEO393211 GOJ393211:GOK393211 GYF393211:GYG393211 HIB393211:HIC393211 HRX393211:HRY393211 IBT393211:IBU393211 ILP393211:ILQ393211 IVL393211:IVM393211 JFH393211:JFI393211 JPD393211:JPE393211 JYZ393211:JZA393211 KIV393211:KIW393211 KSR393211:KSS393211 LCN393211:LCO393211 LMJ393211:LMK393211 LWF393211:LWG393211 MGB393211:MGC393211 MPX393211:MPY393211 MZT393211:MZU393211 NJP393211:NJQ393211 NTL393211:NTM393211 ODH393211:ODI393211 OND393211:ONE393211 OWZ393211:OXA393211 PGV393211:PGW393211 PQR393211:PQS393211 QAN393211:QAO393211 QKJ393211:QKK393211 QUF393211:QUG393211 REB393211:REC393211 RNX393211:RNY393211 RXT393211:RXU393211 SHP393211:SHQ393211 SRL393211:SRM393211 TBH393211:TBI393211 TLD393211:TLE393211 TUZ393211:TVA393211 UEV393211:UEW393211 UOR393211:UOS393211 UYN393211:UYO393211 VIJ393211:VIK393211 VSF393211:VSG393211 WCB393211:WCC393211 WLX393211:WLY393211 WVT393211:WVU393211 AE458747:AF458747 JH458747:JI458747 TD458747:TE458747 ACZ458747:ADA458747 AMV458747:AMW458747 AWR458747:AWS458747 BGN458747:BGO458747 BQJ458747:BQK458747 CAF458747:CAG458747 CKB458747:CKC458747 CTX458747:CTY458747 DDT458747:DDU458747 DNP458747:DNQ458747 DXL458747:DXM458747 EHH458747:EHI458747 ERD458747:ERE458747 FAZ458747:FBA458747 FKV458747:FKW458747 FUR458747:FUS458747 GEN458747:GEO458747 GOJ458747:GOK458747 GYF458747:GYG458747 HIB458747:HIC458747 HRX458747:HRY458747 IBT458747:IBU458747 ILP458747:ILQ458747 IVL458747:IVM458747 JFH458747:JFI458747 JPD458747:JPE458747 JYZ458747:JZA458747 KIV458747:KIW458747 KSR458747:KSS458747 LCN458747:LCO458747 LMJ458747:LMK458747 LWF458747:LWG458747 MGB458747:MGC458747 MPX458747:MPY458747 MZT458747:MZU458747 NJP458747:NJQ458747 NTL458747:NTM458747 ODH458747:ODI458747 OND458747:ONE458747 OWZ458747:OXA458747 PGV458747:PGW458747 PQR458747:PQS458747 QAN458747:QAO458747 QKJ458747:QKK458747 QUF458747:QUG458747 REB458747:REC458747 RNX458747:RNY458747 RXT458747:RXU458747 SHP458747:SHQ458747 SRL458747:SRM458747 TBH458747:TBI458747 TLD458747:TLE458747 TUZ458747:TVA458747 UEV458747:UEW458747 UOR458747:UOS458747 UYN458747:UYO458747 VIJ458747:VIK458747 VSF458747:VSG458747 WCB458747:WCC458747 WLX458747:WLY458747 WVT458747:WVU458747 AE524283:AF524283 JH524283:JI524283 TD524283:TE524283 ACZ524283:ADA524283 AMV524283:AMW524283 AWR524283:AWS524283 BGN524283:BGO524283 BQJ524283:BQK524283 CAF524283:CAG524283 CKB524283:CKC524283 CTX524283:CTY524283 DDT524283:DDU524283 DNP524283:DNQ524283 DXL524283:DXM524283 EHH524283:EHI524283 ERD524283:ERE524283 FAZ524283:FBA524283 FKV524283:FKW524283 FUR524283:FUS524283 GEN524283:GEO524283 GOJ524283:GOK524283 GYF524283:GYG524283 HIB524283:HIC524283 HRX524283:HRY524283 IBT524283:IBU524283 ILP524283:ILQ524283 IVL524283:IVM524283 JFH524283:JFI524283 JPD524283:JPE524283 JYZ524283:JZA524283 KIV524283:KIW524283 KSR524283:KSS524283 LCN524283:LCO524283 LMJ524283:LMK524283 LWF524283:LWG524283 MGB524283:MGC524283 MPX524283:MPY524283 MZT524283:MZU524283 NJP524283:NJQ524283 NTL524283:NTM524283 ODH524283:ODI524283 OND524283:ONE524283 OWZ524283:OXA524283 PGV524283:PGW524283 PQR524283:PQS524283 QAN524283:QAO524283 QKJ524283:QKK524283 QUF524283:QUG524283 REB524283:REC524283 RNX524283:RNY524283 RXT524283:RXU524283 SHP524283:SHQ524283 SRL524283:SRM524283 TBH524283:TBI524283 TLD524283:TLE524283 TUZ524283:TVA524283 UEV524283:UEW524283 UOR524283:UOS524283 UYN524283:UYO524283 VIJ524283:VIK524283 VSF524283:VSG524283 WCB524283:WCC524283 WLX524283:WLY524283 WVT524283:WVU524283 AE589819:AF589819 JH589819:JI589819 TD589819:TE589819 ACZ589819:ADA589819 AMV589819:AMW589819 AWR589819:AWS589819 BGN589819:BGO589819 BQJ589819:BQK589819 CAF589819:CAG589819 CKB589819:CKC589819 CTX589819:CTY589819 DDT589819:DDU589819 DNP589819:DNQ589819 DXL589819:DXM589819 EHH589819:EHI589819 ERD589819:ERE589819 FAZ589819:FBA589819 FKV589819:FKW589819 FUR589819:FUS589819 GEN589819:GEO589819 GOJ589819:GOK589819 GYF589819:GYG589819 HIB589819:HIC589819 HRX589819:HRY589819 IBT589819:IBU589819 ILP589819:ILQ589819 IVL589819:IVM589819 JFH589819:JFI589819 JPD589819:JPE589819 JYZ589819:JZA589819 KIV589819:KIW589819 KSR589819:KSS589819 LCN589819:LCO589819 LMJ589819:LMK589819 LWF589819:LWG589819 MGB589819:MGC589819 MPX589819:MPY589819 MZT589819:MZU589819 NJP589819:NJQ589819 NTL589819:NTM589819 ODH589819:ODI589819 OND589819:ONE589819 OWZ589819:OXA589819 PGV589819:PGW589819 PQR589819:PQS589819 QAN589819:QAO589819 QKJ589819:QKK589819 QUF589819:QUG589819 REB589819:REC589819 RNX589819:RNY589819 RXT589819:RXU589819 SHP589819:SHQ589819 SRL589819:SRM589819 TBH589819:TBI589819 TLD589819:TLE589819 TUZ589819:TVA589819 UEV589819:UEW589819 UOR589819:UOS589819 UYN589819:UYO589819 VIJ589819:VIK589819 VSF589819:VSG589819 WCB589819:WCC589819 WLX589819:WLY589819 WVT589819:WVU589819 AE655355:AF655355 JH655355:JI655355 TD655355:TE655355 ACZ655355:ADA655355 AMV655355:AMW655355 AWR655355:AWS655355 BGN655355:BGO655355 BQJ655355:BQK655355 CAF655355:CAG655355 CKB655355:CKC655355 CTX655355:CTY655355 DDT655355:DDU655355 DNP655355:DNQ655355 DXL655355:DXM655355 EHH655355:EHI655355 ERD655355:ERE655355 FAZ655355:FBA655355 FKV655355:FKW655355 FUR655355:FUS655355 GEN655355:GEO655355 GOJ655355:GOK655355 GYF655355:GYG655355 HIB655355:HIC655355 HRX655355:HRY655355 IBT655355:IBU655355 ILP655355:ILQ655355 IVL655355:IVM655355 JFH655355:JFI655355 JPD655355:JPE655355 JYZ655355:JZA655355 KIV655355:KIW655355 KSR655355:KSS655355 LCN655355:LCO655355 LMJ655355:LMK655355 LWF655355:LWG655355 MGB655355:MGC655355 MPX655355:MPY655355 MZT655355:MZU655355 NJP655355:NJQ655355 NTL655355:NTM655355 ODH655355:ODI655355 OND655355:ONE655355 OWZ655355:OXA655355 PGV655355:PGW655355 PQR655355:PQS655355 QAN655355:QAO655355 QKJ655355:QKK655355 QUF655355:QUG655355 REB655355:REC655355 RNX655355:RNY655355 RXT655355:RXU655355 SHP655355:SHQ655355 SRL655355:SRM655355 TBH655355:TBI655355 TLD655355:TLE655355 TUZ655355:TVA655355 UEV655355:UEW655355 UOR655355:UOS655355 UYN655355:UYO655355 VIJ655355:VIK655355 VSF655355:VSG655355 WCB655355:WCC655355 WLX655355:WLY655355 WVT655355:WVU655355 AE720891:AF720891 JH720891:JI720891 TD720891:TE720891 ACZ720891:ADA720891 AMV720891:AMW720891 AWR720891:AWS720891 BGN720891:BGO720891 BQJ720891:BQK720891 CAF720891:CAG720891 CKB720891:CKC720891 CTX720891:CTY720891 DDT720891:DDU720891 DNP720891:DNQ720891 DXL720891:DXM720891 EHH720891:EHI720891 ERD720891:ERE720891 FAZ720891:FBA720891 FKV720891:FKW720891 FUR720891:FUS720891 GEN720891:GEO720891 GOJ720891:GOK720891 GYF720891:GYG720891 HIB720891:HIC720891 HRX720891:HRY720891 IBT720891:IBU720891 ILP720891:ILQ720891 IVL720891:IVM720891 JFH720891:JFI720891 JPD720891:JPE720891 JYZ720891:JZA720891 KIV720891:KIW720891 KSR720891:KSS720891 LCN720891:LCO720891 LMJ720891:LMK720891 LWF720891:LWG720891 MGB720891:MGC720891 MPX720891:MPY720891 MZT720891:MZU720891 NJP720891:NJQ720891 NTL720891:NTM720891 ODH720891:ODI720891 OND720891:ONE720891 OWZ720891:OXA720891 PGV720891:PGW720891 PQR720891:PQS720891 QAN720891:QAO720891 QKJ720891:QKK720891 QUF720891:QUG720891 REB720891:REC720891 RNX720891:RNY720891 RXT720891:RXU720891 SHP720891:SHQ720891 SRL720891:SRM720891 TBH720891:TBI720891 TLD720891:TLE720891 TUZ720891:TVA720891 UEV720891:UEW720891 UOR720891:UOS720891 UYN720891:UYO720891 VIJ720891:VIK720891 VSF720891:VSG720891 WCB720891:WCC720891 WLX720891:WLY720891 WVT720891:WVU720891 AE786427:AF786427 JH786427:JI786427 TD786427:TE786427 ACZ786427:ADA786427 AMV786427:AMW786427 AWR786427:AWS786427 BGN786427:BGO786427 BQJ786427:BQK786427 CAF786427:CAG786427 CKB786427:CKC786427 CTX786427:CTY786427 DDT786427:DDU786427 DNP786427:DNQ786427 DXL786427:DXM786427 EHH786427:EHI786427 ERD786427:ERE786427 FAZ786427:FBA786427 FKV786427:FKW786427 FUR786427:FUS786427 GEN786427:GEO786427 GOJ786427:GOK786427 GYF786427:GYG786427 HIB786427:HIC786427 HRX786427:HRY786427 IBT786427:IBU786427 ILP786427:ILQ786427 IVL786427:IVM786427 JFH786427:JFI786427 JPD786427:JPE786427 JYZ786427:JZA786427 KIV786427:KIW786427 KSR786427:KSS786427 LCN786427:LCO786427 LMJ786427:LMK786427 LWF786427:LWG786427 MGB786427:MGC786427 MPX786427:MPY786427 MZT786427:MZU786427 NJP786427:NJQ786427 NTL786427:NTM786427 ODH786427:ODI786427 OND786427:ONE786427 OWZ786427:OXA786427 PGV786427:PGW786427 PQR786427:PQS786427 QAN786427:QAO786427 QKJ786427:QKK786427 QUF786427:QUG786427 REB786427:REC786427 RNX786427:RNY786427 RXT786427:RXU786427 SHP786427:SHQ786427 SRL786427:SRM786427 TBH786427:TBI786427 TLD786427:TLE786427 TUZ786427:TVA786427 UEV786427:UEW786427 UOR786427:UOS786427 UYN786427:UYO786427 VIJ786427:VIK786427 VSF786427:VSG786427 WCB786427:WCC786427 WLX786427:WLY786427 WVT786427:WVU786427 AE851963:AF851963 JH851963:JI851963 TD851963:TE851963 ACZ851963:ADA851963 AMV851963:AMW851963 AWR851963:AWS851963 BGN851963:BGO851963 BQJ851963:BQK851963 CAF851963:CAG851963 CKB851963:CKC851963 CTX851963:CTY851963 DDT851963:DDU851963 DNP851963:DNQ851963 DXL851963:DXM851963 EHH851963:EHI851963 ERD851963:ERE851963 FAZ851963:FBA851963 FKV851963:FKW851963 FUR851963:FUS851963 GEN851963:GEO851963 GOJ851963:GOK851963 GYF851963:GYG851963 HIB851963:HIC851963 HRX851963:HRY851963 IBT851963:IBU851963 ILP851963:ILQ851963 IVL851963:IVM851963 JFH851963:JFI851963 JPD851963:JPE851963 JYZ851963:JZA851963 KIV851963:KIW851963 KSR851963:KSS851963 LCN851963:LCO851963 LMJ851963:LMK851963 LWF851963:LWG851963 MGB851963:MGC851963 MPX851963:MPY851963 MZT851963:MZU851963 NJP851963:NJQ851963 NTL851963:NTM851963 ODH851963:ODI851963 OND851963:ONE851963 OWZ851963:OXA851963 PGV851963:PGW851963 PQR851963:PQS851963 QAN851963:QAO851963 QKJ851963:QKK851963 QUF851963:QUG851963 REB851963:REC851963 RNX851963:RNY851963 RXT851963:RXU851963 SHP851963:SHQ851963 SRL851963:SRM851963 TBH851963:TBI851963 TLD851963:TLE851963 TUZ851963:TVA851963 UEV851963:UEW851963 UOR851963:UOS851963 UYN851963:UYO851963 VIJ851963:VIK851963 VSF851963:VSG851963 WCB851963:WCC851963 WLX851963:WLY851963 WVT851963:WVU851963 AE917499:AF917499 JH917499:JI917499 TD917499:TE917499 ACZ917499:ADA917499 AMV917499:AMW917499 AWR917499:AWS917499 BGN917499:BGO917499 BQJ917499:BQK917499 CAF917499:CAG917499 CKB917499:CKC917499 CTX917499:CTY917499 DDT917499:DDU917499 DNP917499:DNQ917499 DXL917499:DXM917499 EHH917499:EHI917499 ERD917499:ERE917499 FAZ917499:FBA917499 FKV917499:FKW917499 FUR917499:FUS917499 GEN917499:GEO917499 GOJ917499:GOK917499 GYF917499:GYG917499 HIB917499:HIC917499 HRX917499:HRY917499 IBT917499:IBU917499 ILP917499:ILQ917499 IVL917499:IVM917499 JFH917499:JFI917499 JPD917499:JPE917499 JYZ917499:JZA917499 KIV917499:KIW917499 KSR917499:KSS917499 LCN917499:LCO917499 LMJ917499:LMK917499 LWF917499:LWG917499 MGB917499:MGC917499 MPX917499:MPY917499 MZT917499:MZU917499 NJP917499:NJQ917499 NTL917499:NTM917499 ODH917499:ODI917499 OND917499:ONE917499 OWZ917499:OXA917499 PGV917499:PGW917499 PQR917499:PQS917499 QAN917499:QAO917499 QKJ917499:QKK917499 QUF917499:QUG917499 REB917499:REC917499 RNX917499:RNY917499 RXT917499:RXU917499 SHP917499:SHQ917499 SRL917499:SRM917499 TBH917499:TBI917499 TLD917499:TLE917499 TUZ917499:TVA917499 UEV917499:UEW917499 UOR917499:UOS917499 UYN917499:UYO917499 VIJ917499:VIK917499 VSF917499:VSG917499 WCB917499:WCC917499 WLX917499:WLY917499 WVT917499:WVU917499 AE983035:AF983035 JH983035:JI983035 TD983035:TE983035 ACZ983035:ADA983035 AMV983035:AMW983035 AWR983035:AWS983035 BGN983035:BGO983035 BQJ983035:BQK983035 CAF983035:CAG983035 CKB983035:CKC983035 CTX983035:CTY983035 DDT983035:DDU983035 DNP983035:DNQ983035 DXL983035:DXM983035 EHH983035:EHI983035 ERD983035:ERE983035 FAZ983035:FBA983035 FKV983035:FKW983035 FUR983035:FUS983035 GEN983035:GEO983035 GOJ983035:GOK983035 GYF983035:GYG983035 HIB983035:HIC983035 HRX983035:HRY983035 IBT983035:IBU983035 ILP983035:ILQ983035 IVL983035:IVM983035 JFH983035:JFI983035 JPD983035:JPE983035 JYZ983035:JZA983035 KIV983035:KIW983035 KSR983035:KSS983035 LCN983035:LCO983035 LMJ983035:LMK983035 LWF983035:LWG983035 MGB983035:MGC983035 MPX983035:MPY983035 MZT983035:MZU983035 NJP983035:NJQ983035 NTL983035:NTM983035 ODH983035:ODI983035 OND983035:ONE983035 OWZ983035:OXA983035 PGV983035:PGW983035 PQR983035:PQS983035 QAN983035:QAO983035 QKJ983035:QKK983035 QUF983035:QUG983035 REB983035:REC983035 RNX983035:RNY983035 RXT983035:RXU983035 SHP983035:SHQ983035 SRL983035:SRM983035 TBH983035:TBI983035 TLD983035:TLE983035 TUZ983035:TVA983035 UEV983035:UEW983035 UOR983035:UOS983035 UYN983035:UYO983035 VIJ983035:VIK983035 VSF983035:VSG983035 WCB983035:WCC983035 WLX983035:WLY983035 WVT983035:WVU983035 RNQ983052:ROE983052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U65559:W65560 IX65559:IZ65560 ST65559:SV65560 ACP65559:ACR65560 AML65559:AMN65560 AWH65559:AWJ65560 BGD65559:BGF65560 BPZ65559:BQB65560 BZV65559:BZX65560 CJR65559:CJT65560 CTN65559:CTP65560 DDJ65559:DDL65560 DNF65559:DNH65560 DXB65559:DXD65560 EGX65559:EGZ65560 EQT65559:EQV65560 FAP65559:FAR65560 FKL65559:FKN65560 FUH65559:FUJ65560 GED65559:GEF65560 GNZ65559:GOB65560 GXV65559:GXX65560 HHR65559:HHT65560 HRN65559:HRP65560 IBJ65559:IBL65560 ILF65559:ILH65560 IVB65559:IVD65560 JEX65559:JEZ65560 JOT65559:JOV65560 JYP65559:JYR65560 KIL65559:KIN65560 KSH65559:KSJ65560 LCD65559:LCF65560 LLZ65559:LMB65560 LVV65559:LVX65560 MFR65559:MFT65560 MPN65559:MPP65560 MZJ65559:MZL65560 NJF65559:NJH65560 NTB65559:NTD65560 OCX65559:OCZ65560 OMT65559:OMV65560 OWP65559:OWR65560 PGL65559:PGN65560 PQH65559:PQJ65560 QAD65559:QAF65560 QJZ65559:QKB65560 QTV65559:QTX65560 RDR65559:RDT65560 RNN65559:RNP65560 RXJ65559:RXL65560 SHF65559:SHH65560 SRB65559:SRD65560 TAX65559:TAZ65560 TKT65559:TKV65560 TUP65559:TUR65560 UEL65559:UEN65560 UOH65559:UOJ65560 UYD65559:UYF65560 VHZ65559:VIB65560 VRV65559:VRX65560 WBR65559:WBT65560 WLN65559:WLP65560 WVJ65559:WVL65560 U131095:W131096 IX131095:IZ131096 ST131095:SV131096 ACP131095:ACR131096 AML131095:AMN131096 AWH131095:AWJ131096 BGD131095:BGF131096 BPZ131095:BQB131096 BZV131095:BZX131096 CJR131095:CJT131096 CTN131095:CTP131096 DDJ131095:DDL131096 DNF131095:DNH131096 DXB131095:DXD131096 EGX131095:EGZ131096 EQT131095:EQV131096 FAP131095:FAR131096 FKL131095:FKN131096 FUH131095:FUJ131096 GED131095:GEF131096 GNZ131095:GOB131096 GXV131095:GXX131096 HHR131095:HHT131096 HRN131095:HRP131096 IBJ131095:IBL131096 ILF131095:ILH131096 IVB131095:IVD131096 JEX131095:JEZ131096 JOT131095:JOV131096 JYP131095:JYR131096 KIL131095:KIN131096 KSH131095:KSJ131096 LCD131095:LCF131096 LLZ131095:LMB131096 LVV131095:LVX131096 MFR131095:MFT131096 MPN131095:MPP131096 MZJ131095:MZL131096 NJF131095:NJH131096 NTB131095:NTD131096 OCX131095:OCZ131096 OMT131095:OMV131096 OWP131095:OWR131096 PGL131095:PGN131096 PQH131095:PQJ131096 QAD131095:QAF131096 QJZ131095:QKB131096 QTV131095:QTX131096 RDR131095:RDT131096 RNN131095:RNP131096 RXJ131095:RXL131096 SHF131095:SHH131096 SRB131095:SRD131096 TAX131095:TAZ131096 TKT131095:TKV131096 TUP131095:TUR131096 UEL131095:UEN131096 UOH131095:UOJ131096 UYD131095:UYF131096 VHZ131095:VIB131096 VRV131095:VRX131096 WBR131095:WBT131096 WLN131095:WLP131096 WVJ131095:WVL131096 U196631:W196632 IX196631:IZ196632 ST196631:SV196632 ACP196631:ACR196632 AML196631:AMN196632 AWH196631:AWJ196632 BGD196631:BGF196632 BPZ196631:BQB196632 BZV196631:BZX196632 CJR196631:CJT196632 CTN196631:CTP196632 DDJ196631:DDL196632 DNF196631:DNH196632 DXB196631:DXD196632 EGX196631:EGZ196632 EQT196631:EQV196632 FAP196631:FAR196632 FKL196631:FKN196632 FUH196631:FUJ196632 GED196631:GEF196632 GNZ196631:GOB196632 GXV196631:GXX196632 HHR196631:HHT196632 HRN196631:HRP196632 IBJ196631:IBL196632 ILF196631:ILH196632 IVB196631:IVD196632 JEX196631:JEZ196632 JOT196631:JOV196632 JYP196631:JYR196632 KIL196631:KIN196632 KSH196631:KSJ196632 LCD196631:LCF196632 LLZ196631:LMB196632 LVV196631:LVX196632 MFR196631:MFT196632 MPN196631:MPP196632 MZJ196631:MZL196632 NJF196631:NJH196632 NTB196631:NTD196632 OCX196631:OCZ196632 OMT196631:OMV196632 OWP196631:OWR196632 PGL196631:PGN196632 PQH196631:PQJ196632 QAD196631:QAF196632 QJZ196631:QKB196632 QTV196631:QTX196632 RDR196631:RDT196632 RNN196631:RNP196632 RXJ196631:RXL196632 SHF196631:SHH196632 SRB196631:SRD196632 TAX196631:TAZ196632 TKT196631:TKV196632 TUP196631:TUR196632 UEL196631:UEN196632 UOH196631:UOJ196632 UYD196631:UYF196632 VHZ196631:VIB196632 VRV196631:VRX196632 WBR196631:WBT196632 WLN196631:WLP196632 WVJ196631:WVL196632 U262167:W262168 IX262167:IZ262168 ST262167:SV262168 ACP262167:ACR262168 AML262167:AMN262168 AWH262167:AWJ262168 BGD262167:BGF262168 BPZ262167:BQB262168 BZV262167:BZX262168 CJR262167:CJT262168 CTN262167:CTP262168 DDJ262167:DDL262168 DNF262167:DNH262168 DXB262167:DXD262168 EGX262167:EGZ262168 EQT262167:EQV262168 FAP262167:FAR262168 FKL262167:FKN262168 FUH262167:FUJ262168 GED262167:GEF262168 GNZ262167:GOB262168 GXV262167:GXX262168 HHR262167:HHT262168 HRN262167:HRP262168 IBJ262167:IBL262168 ILF262167:ILH262168 IVB262167:IVD262168 JEX262167:JEZ262168 JOT262167:JOV262168 JYP262167:JYR262168 KIL262167:KIN262168 KSH262167:KSJ262168 LCD262167:LCF262168 LLZ262167:LMB262168 LVV262167:LVX262168 MFR262167:MFT262168 MPN262167:MPP262168 MZJ262167:MZL262168 NJF262167:NJH262168 NTB262167:NTD262168 OCX262167:OCZ262168 OMT262167:OMV262168 OWP262167:OWR262168 PGL262167:PGN262168 PQH262167:PQJ262168 QAD262167:QAF262168 QJZ262167:QKB262168 QTV262167:QTX262168 RDR262167:RDT262168 RNN262167:RNP262168 RXJ262167:RXL262168 SHF262167:SHH262168 SRB262167:SRD262168 TAX262167:TAZ262168 TKT262167:TKV262168 TUP262167:TUR262168 UEL262167:UEN262168 UOH262167:UOJ262168 UYD262167:UYF262168 VHZ262167:VIB262168 VRV262167:VRX262168 WBR262167:WBT262168 WLN262167:WLP262168 WVJ262167:WVL262168 U327703:W327704 IX327703:IZ327704 ST327703:SV327704 ACP327703:ACR327704 AML327703:AMN327704 AWH327703:AWJ327704 BGD327703:BGF327704 BPZ327703:BQB327704 BZV327703:BZX327704 CJR327703:CJT327704 CTN327703:CTP327704 DDJ327703:DDL327704 DNF327703:DNH327704 DXB327703:DXD327704 EGX327703:EGZ327704 EQT327703:EQV327704 FAP327703:FAR327704 FKL327703:FKN327704 FUH327703:FUJ327704 GED327703:GEF327704 GNZ327703:GOB327704 GXV327703:GXX327704 HHR327703:HHT327704 HRN327703:HRP327704 IBJ327703:IBL327704 ILF327703:ILH327704 IVB327703:IVD327704 JEX327703:JEZ327704 JOT327703:JOV327704 JYP327703:JYR327704 KIL327703:KIN327704 KSH327703:KSJ327704 LCD327703:LCF327704 LLZ327703:LMB327704 LVV327703:LVX327704 MFR327703:MFT327704 MPN327703:MPP327704 MZJ327703:MZL327704 NJF327703:NJH327704 NTB327703:NTD327704 OCX327703:OCZ327704 OMT327703:OMV327704 OWP327703:OWR327704 PGL327703:PGN327704 PQH327703:PQJ327704 QAD327703:QAF327704 QJZ327703:QKB327704 QTV327703:QTX327704 RDR327703:RDT327704 RNN327703:RNP327704 RXJ327703:RXL327704 SHF327703:SHH327704 SRB327703:SRD327704 TAX327703:TAZ327704 TKT327703:TKV327704 TUP327703:TUR327704 UEL327703:UEN327704 UOH327703:UOJ327704 UYD327703:UYF327704 VHZ327703:VIB327704 VRV327703:VRX327704 WBR327703:WBT327704 WLN327703:WLP327704 WVJ327703:WVL327704 U393239:W393240 IX393239:IZ393240 ST393239:SV393240 ACP393239:ACR393240 AML393239:AMN393240 AWH393239:AWJ393240 BGD393239:BGF393240 BPZ393239:BQB393240 BZV393239:BZX393240 CJR393239:CJT393240 CTN393239:CTP393240 DDJ393239:DDL393240 DNF393239:DNH393240 DXB393239:DXD393240 EGX393239:EGZ393240 EQT393239:EQV393240 FAP393239:FAR393240 FKL393239:FKN393240 FUH393239:FUJ393240 GED393239:GEF393240 GNZ393239:GOB393240 GXV393239:GXX393240 HHR393239:HHT393240 HRN393239:HRP393240 IBJ393239:IBL393240 ILF393239:ILH393240 IVB393239:IVD393240 JEX393239:JEZ393240 JOT393239:JOV393240 JYP393239:JYR393240 KIL393239:KIN393240 KSH393239:KSJ393240 LCD393239:LCF393240 LLZ393239:LMB393240 LVV393239:LVX393240 MFR393239:MFT393240 MPN393239:MPP393240 MZJ393239:MZL393240 NJF393239:NJH393240 NTB393239:NTD393240 OCX393239:OCZ393240 OMT393239:OMV393240 OWP393239:OWR393240 PGL393239:PGN393240 PQH393239:PQJ393240 QAD393239:QAF393240 QJZ393239:QKB393240 QTV393239:QTX393240 RDR393239:RDT393240 RNN393239:RNP393240 RXJ393239:RXL393240 SHF393239:SHH393240 SRB393239:SRD393240 TAX393239:TAZ393240 TKT393239:TKV393240 TUP393239:TUR393240 UEL393239:UEN393240 UOH393239:UOJ393240 UYD393239:UYF393240 VHZ393239:VIB393240 VRV393239:VRX393240 WBR393239:WBT393240 WLN393239:WLP393240 WVJ393239:WVL393240 U458775:W458776 IX458775:IZ458776 ST458775:SV458776 ACP458775:ACR458776 AML458775:AMN458776 AWH458775:AWJ458776 BGD458775:BGF458776 BPZ458775:BQB458776 BZV458775:BZX458776 CJR458775:CJT458776 CTN458775:CTP458776 DDJ458775:DDL458776 DNF458775:DNH458776 DXB458775:DXD458776 EGX458775:EGZ458776 EQT458775:EQV458776 FAP458775:FAR458776 FKL458775:FKN458776 FUH458775:FUJ458776 GED458775:GEF458776 GNZ458775:GOB458776 GXV458775:GXX458776 HHR458775:HHT458776 HRN458775:HRP458776 IBJ458775:IBL458776 ILF458775:ILH458776 IVB458775:IVD458776 JEX458775:JEZ458776 JOT458775:JOV458776 JYP458775:JYR458776 KIL458775:KIN458776 KSH458775:KSJ458776 LCD458775:LCF458776 LLZ458775:LMB458776 LVV458775:LVX458776 MFR458775:MFT458776 MPN458775:MPP458776 MZJ458775:MZL458776 NJF458775:NJH458776 NTB458775:NTD458776 OCX458775:OCZ458776 OMT458775:OMV458776 OWP458775:OWR458776 PGL458775:PGN458776 PQH458775:PQJ458776 QAD458775:QAF458776 QJZ458775:QKB458776 QTV458775:QTX458776 RDR458775:RDT458776 RNN458775:RNP458776 RXJ458775:RXL458776 SHF458775:SHH458776 SRB458775:SRD458776 TAX458775:TAZ458776 TKT458775:TKV458776 TUP458775:TUR458776 UEL458775:UEN458776 UOH458775:UOJ458776 UYD458775:UYF458776 VHZ458775:VIB458776 VRV458775:VRX458776 WBR458775:WBT458776 WLN458775:WLP458776 WVJ458775:WVL458776 U524311:W524312 IX524311:IZ524312 ST524311:SV524312 ACP524311:ACR524312 AML524311:AMN524312 AWH524311:AWJ524312 BGD524311:BGF524312 BPZ524311:BQB524312 BZV524311:BZX524312 CJR524311:CJT524312 CTN524311:CTP524312 DDJ524311:DDL524312 DNF524311:DNH524312 DXB524311:DXD524312 EGX524311:EGZ524312 EQT524311:EQV524312 FAP524311:FAR524312 FKL524311:FKN524312 FUH524311:FUJ524312 GED524311:GEF524312 GNZ524311:GOB524312 GXV524311:GXX524312 HHR524311:HHT524312 HRN524311:HRP524312 IBJ524311:IBL524312 ILF524311:ILH524312 IVB524311:IVD524312 JEX524311:JEZ524312 JOT524311:JOV524312 JYP524311:JYR524312 KIL524311:KIN524312 KSH524311:KSJ524312 LCD524311:LCF524312 LLZ524311:LMB524312 LVV524311:LVX524312 MFR524311:MFT524312 MPN524311:MPP524312 MZJ524311:MZL524312 NJF524311:NJH524312 NTB524311:NTD524312 OCX524311:OCZ524312 OMT524311:OMV524312 OWP524311:OWR524312 PGL524311:PGN524312 PQH524311:PQJ524312 QAD524311:QAF524312 QJZ524311:QKB524312 QTV524311:QTX524312 RDR524311:RDT524312 RNN524311:RNP524312 RXJ524311:RXL524312 SHF524311:SHH524312 SRB524311:SRD524312 TAX524311:TAZ524312 TKT524311:TKV524312 TUP524311:TUR524312 UEL524311:UEN524312 UOH524311:UOJ524312 UYD524311:UYF524312 VHZ524311:VIB524312 VRV524311:VRX524312 WBR524311:WBT524312 WLN524311:WLP524312 WVJ524311:WVL524312 U589847:W589848 IX589847:IZ589848 ST589847:SV589848 ACP589847:ACR589848 AML589847:AMN589848 AWH589847:AWJ589848 BGD589847:BGF589848 BPZ589847:BQB589848 BZV589847:BZX589848 CJR589847:CJT589848 CTN589847:CTP589848 DDJ589847:DDL589848 DNF589847:DNH589848 DXB589847:DXD589848 EGX589847:EGZ589848 EQT589847:EQV589848 FAP589847:FAR589848 FKL589847:FKN589848 FUH589847:FUJ589848 GED589847:GEF589848 GNZ589847:GOB589848 GXV589847:GXX589848 HHR589847:HHT589848 HRN589847:HRP589848 IBJ589847:IBL589848 ILF589847:ILH589848 IVB589847:IVD589848 JEX589847:JEZ589848 JOT589847:JOV589848 JYP589847:JYR589848 KIL589847:KIN589848 KSH589847:KSJ589848 LCD589847:LCF589848 LLZ589847:LMB589848 LVV589847:LVX589848 MFR589847:MFT589848 MPN589847:MPP589848 MZJ589847:MZL589848 NJF589847:NJH589848 NTB589847:NTD589848 OCX589847:OCZ589848 OMT589847:OMV589848 OWP589847:OWR589848 PGL589847:PGN589848 PQH589847:PQJ589848 QAD589847:QAF589848 QJZ589847:QKB589848 QTV589847:QTX589848 RDR589847:RDT589848 RNN589847:RNP589848 RXJ589847:RXL589848 SHF589847:SHH589848 SRB589847:SRD589848 TAX589847:TAZ589848 TKT589847:TKV589848 TUP589847:TUR589848 UEL589847:UEN589848 UOH589847:UOJ589848 UYD589847:UYF589848 VHZ589847:VIB589848 VRV589847:VRX589848 WBR589847:WBT589848 WLN589847:WLP589848 WVJ589847:WVL589848 U655383:W655384 IX655383:IZ655384 ST655383:SV655384 ACP655383:ACR655384 AML655383:AMN655384 AWH655383:AWJ655384 BGD655383:BGF655384 BPZ655383:BQB655384 BZV655383:BZX655384 CJR655383:CJT655384 CTN655383:CTP655384 DDJ655383:DDL655384 DNF655383:DNH655384 DXB655383:DXD655384 EGX655383:EGZ655384 EQT655383:EQV655384 FAP655383:FAR655384 FKL655383:FKN655384 FUH655383:FUJ655384 GED655383:GEF655384 GNZ655383:GOB655384 GXV655383:GXX655384 HHR655383:HHT655384 HRN655383:HRP655384 IBJ655383:IBL655384 ILF655383:ILH655384 IVB655383:IVD655384 JEX655383:JEZ655384 JOT655383:JOV655384 JYP655383:JYR655384 KIL655383:KIN655384 KSH655383:KSJ655384 LCD655383:LCF655384 LLZ655383:LMB655384 LVV655383:LVX655384 MFR655383:MFT655384 MPN655383:MPP655384 MZJ655383:MZL655384 NJF655383:NJH655384 NTB655383:NTD655384 OCX655383:OCZ655384 OMT655383:OMV655384 OWP655383:OWR655384 PGL655383:PGN655384 PQH655383:PQJ655384 QAD655383:QAF655384 QJZ655383:QKB655384 QTV655383:QTX655384 RDR655383:RDT655384 RNN655383:RNP655384 RXJ655383:RXL655384 SHF655383:SHH655384 SRB655383:SRD655384 TAX655383:TAZ655384 TKT655383:TKV655384 TUP655383:TUR655384 UEL655383:UEN655384 UOH655383:UOJ655384 UYD655383:UYF655384 VHZ655383:VIB655384 VRV655383:VRX655384 WBR655383:WBT655384 WLN655383:WLP655384 WVJ655383:WVL655384 U720919:W720920 IX720919:IZ720920 ST720919:SV720920 ACP720919:ACR720920 AML720919:AMN720920 AWH720919:AWJ720920 BGD720919:BGF720920 BPZ720919:BQB720920 BZV720919:BZX720920 CJR720919:CJT720920 CTN720919:CTP720920 DDJ720919:DDL720920 DNF720919:DNH720920 DXB720919:DXD720920 EGX720919:EGZ720920 EQT720919:EQV720920 FAP720919:FAR720920 FKL720919:FKN720920 FUH720919:FUJ720920 GED720919:GEF720920 GNZ720919:GOB720920 GXV720919:GXX720920 HHR720919:HHT720920 HRN720919:HRP720920 IBJ720919:IBL720920 ILF720919:ILH720920 IVB720919:IVD720920 JEX720919:JEZ720920 JOT720919:JOV720920 JYP720919:JYR720920 KIL720919:KIN720920 KSH720919:KSJ720920 LCD720919:LCF720920 LLZ720919:LMB720920 LVV720919:LVX720920 MFR720919:MFT720920 MPN720919:MPP720920 MZJ720919:MZL720920 NJF720919:NJH720920 NTB720919:NTD720920 OCX720919:OCZ720920 OMT720919:OMV720920 OWP720919:OWR720920 PGL720919:PGN720920 PQH720919:PQJ720920 QAD720919:QAF720920 QJZ720919:QKB720920 QTV720919:QTX720920 RDR720919:RDT720920 RNN720919:RNP720920 RXJ720919:RXL720920 SHF720919:SHH720920 SRB720919:SRD720920 TAX720919:TAZ720920 TKT720919:TKV720920 TUP720919:TUR720920 UEL720919:UEN720920 UOH720919:UOJ720920 UYD720919:UYF720920 VHZ720919:VIB720920 VRV720919:VRX720920 WBR720919:WBT720920 WLN720919:WLP720920 WVJ720919:WVL720920 U786455:W786456 IX786455:IZ786456 ST786455:SV786456 ACP786455:ACR786456 AML786455:AMN786456 AWH786455:AWJ786456 BGD786455:BGF786456 BPZ786455:BQB786456 BZV786455:BZX786456 CJR786455:CJT786456 CTN786455:CTP786456 DDJ786455:DDL786456 DNF786455:DNH786456 DXB786455:DXD786456 EGX786455:EGZ786456 EQT786455:EQV786456 FAP786455:FAR786456 FKL786455:FKN786456 FUH786455:FUJ786456 GED786455:GEF786456 GNZ786455:GOB786456 GXV786455:GXX786456 HHR786455:HHT786456 HRN786455:HRP786456 IBJ786455:IBL786456 ILF786455:ILH786456 IVB786455:IVD786456 JEX786455:JEZ786456 JOT786455:JOV786456 JYP786455:JYR786456 KIL786455:KIN786456 KSH786455:KSJ786456 LCD786455:LCF786456 LLZ786455:LMB786456 LVV786455:LVX786456 MFR786455:MFT786456 MPN786455:MPP786456 MZJ786455:MZL786456 NJF786455:NJH786456 NTB786455:NTD786456 OCX786455:OCZ786456 OMT786455:OMV786456 OWP786455:OWR786456 PGL786455:PGN786456 PQH786455:PQJ786456 QAD786455:QAF786456 QJZ786455:QKB786456 QTV786455:QTX786456 RDR786455:RDT786456 RNN786455:RNP786456 RXJ786455:RXL786456 SHF786455:SHH786456 SRB786455:SRD786456 TAX786455:TAZ786456 TKT786455:TKV786456 TUP786455:TUR786456 UEL786455:UEN786456 UOH786455:UOJ786456 UYD786455:UYF786456 VHZ786455:VIB786456 VRV786455:VRX786456 WBR786455:WBT786456 WLN786455:WLP786456 WVJ786455:WVL786456 U851991:W851992 IX851991:IZ851992 ST851991:SV851992 ACP851991:ACR851992 AML851991:AMN851992 AWH851991:AWJ851992 BGD851991:BGF851992 BPZ851991:BQB851992 BZV851991:BZX851992 CJR851991:CJT851992 CTN851991:CTP851992 DDJ851991:DDL851992 DNF851991:DNH851992 DXB851991:DXD851992 EGX851991:EGZ851992 EQT851991:EQV851992 FAP851991:FAR851992 FKL851991:FKN851992 FUH851991:FUJ851992 GED851991:GEF851992 GNZ851991:GOB851992 GXV851991:GXX851992 HHR851991:HHT851992 HRN851991:HRP851992 IBJ851991:IBL851992 ILF851991:ILH851992 IVB851991:IVD851992 JEX851991:JEZ851992 JOT851991:JOV851992 JYP851991:JYR851992 KIL851991:KIN851992 KSH851991:KSJ851992 LCD851991:LCF851992 LLZ851991:LMB851992 LVV851991:LVX851992 MFR851991:MFT851992 MPN851991:MPP851992 MZJ851991:MZL851992 NJF851991:NJH851992 NTB851991:NTD851992 OCX851991:OCZ851992 OMT851991:OMV851992 OWP851991:OWR851992 PGL851991:PGN851992 PQH851991:PQJ851992 QAD851991:QAF851992 QJZ851991:QKB851992 QTV851991:QTX851992 RDR851991:RDT851992 RNN851991:RNP851992 RXJ851991:RXL851992 SHF851991:SHH851992 SRB851991:SRD851992 TAX851991:TAZ851992 TKT851991:TKV851992 TUP851991:TUR851992 UEL851991:UEN851992 UOH851991:UOJ851992 UYD851991:UYF851992 VHZ851991:VIB851992 VRV851991:VRX851992 WBR851991:WBT851992 WLN851991:WLP851992 WVJ851991:WVL851992 U917527:W917528 IX917527:IZ917528 ST917527:SV917528 ACP917527:ACR917528 AML917527:AMN917528 AWH917527:AWJ917528 BGD917527:BGF917528 BPZ917527:BQB917528 BZV917527:BZX917528 CJR917527:CJT917528 CTN917527:CTP917528 DDJ917527:DDL917528 DNF917527:DNH917528 DXB917527:DXD917528 EGX917527:EGZ917528 EQT917527:EQV917528 FAP917527:FAR917528 FKL917527:FKN917528 FUH917527:FUJ917528 GED917527:GEF917528 GNZ917527:GOB917528 GXV917527:GXX917528 HHR917527:HHT917528 HRN917527:HRP917528 IBJ917527:IBL917528 ILF917527:ILH917528 IVB917527:IVD917528 JEX917527:JEZ917528 JOT917527:JOV917528 JYP917527:JYR917528 KIL917527:KIN917528 KSH917527:KSJ917528 LCD917527:LCF917528 LLZ917527:LMB917528 LVV917527:LVX917528 MFR917527:MFT917528 MPN917527:MPP917528 MZJ917527:MZL917528 NJF917527:NJH917528 NTB917527:NTD917528 OCX917527:OCZ917528 OMT917527:OMV917528 OWP917527:OWR917528 PGL917527:PGN917528 PQH917527:PQJ917528 QAD917527:QAF917528 QJZ917527:QKB917528 QTV917527:QTX917528 RDR917527:RDT917528 RNN917527:RNP917528 RXJ917527:RXL917528 SHF917527:SHH917528 SRB917527:SRD917528 TAX917527:TAZ917528 TKT917527:TKV917528 TUP917527:TUR917528 UEL917527:UEN917528 UOH917527:UOJ917528 UYD917527:UYF917528 VHZ917527:VIB917528 VRV917527:VRX917528 WBR917527:WBT917528 WLN917527:WLP917528 WVJ917527:WVL917528 U983063:W983064 IX983063:IZ983064 ST983063:SV983064 ACP983063:ACR983064 AML983063:AMN983064 AWH983063:AWJ983064 BGD983063:BGF983064 BPZ983063:BQB983064 BZV983063:BZX983064 CJR983063:CJT983064 CTN983063:CTP983064 DDJ983063:DDL983064 DNF983063:DNH983064 DXB983063:DXD983064 EGX983063:EGZ983064 EQT983063:EQV983064 FAP983063:FAR983064 FKL983063:FKN983064 FUH983063:FUJ983064 GED983063:GEF983064 GNZ983063:GOB983064 GXV983063:GXX983064 HHR983063:HHT983064 HRN983063:HRP983064 IBJ983063:IBL983064 ILF983063:ILH983064 IVB983063:IVD983064 JEX983063:JEZ983064 JOT983063:JOV983064 JYP983063:JYR983064 KIL983063:KIN983064 KSH983063:KSJ983064 LCD983063:LCF983064 LLZ983063:LMB983064 LVV983063:LVX983064 MFR983063:MFT983064 MPN983063:MPP983064 MZJ983063:MZL983064 NJF983063:NJH983064 NTB983063:NTD983064 OCX983063:OCZ983064 OMT983063:OMV983064 OWP983063:OWR983064 PGL983063:PGN983064 PQH983063:PQJ983064 QAD983063:QAF983064 QJZ983063:QKB983064 QTV983063:QTX983064 RDR983063:RDT983064 RNN983063:RNP983064 RXJ983063:RXL983064 SHF983063:SHH983064 SRB983063:SRD983064 TAX983063:TAZ983064 TKT983063:TKV983064 TUP983063:TUR983064 UEL983063:UEN983064 UOH983063:UOJ983064 UYD983063:UYF983064 VHZ983063:VIB983064 VRV983063:VRX983064 WBR983063:WBT983064 WLN983063:WLP983064 WVJ983063:WVL983064 VRY983052:VSM983052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AD65559:AF65563 JG65559:JI65563 TC65559:TE65563 ACY65559:ADA65563 AMU65559:AMW65563 AWQ65559:AWS65563 BGM65559:BGO65563 BQI65559:BQK65563 CAE65559:CAG65563 CKA65559:CKC65563 CTW65559:CTY65563 DDS65559:DDU65563 DNO65559:DNQ65563 DXK65559:DXM65563 EHG65559:EHI65563 ERC65559:ERE65563 FAY65559:FBA65563 FKU65559:FKW65563 FUQ65559:FUS65563 GEM65559:GEO65563 GOI65559:GOK65563 GYE65559:GYG65563 HIA65559:HIC65563 HRW65559:HRY65563 IBS65559:IBU65563 ILO65559:ILQ65563 IVK65559:IVM65563 JFG65559:JFI65563 JPC65559:JPE65563 JYY65559:JZA65563 KIU65559:KIW65563 KSQ65559:KSS65563 LCM65559:LCO65563 LMI65559:LMK65563 LWE65559:LWG65563 MGA65559:MGC65563 MPW65559:MPY65563 MZS65559:MZU65563 NJO65559:NJQ65563 NTK65559:NTM65563 ODG65559:ODI65563 ONC65559:ONE65563 OWY65559:OXA65563 PGU65559:PGW65563 PQQ65559:PQS65563 QAM65559:QAO65563 QKI65559:QKK65563 QUE65559:QUG65563 REA65559:REC65563 RNW65559:RNY65563 RXS65559:RXU65563 SHO65559:SHQ65563 SRK65559:SRM65563 TBG65559:TBI65563 TLC65559:TLE65563 TUY65559:TVA65563 UEU65559:UEW65563 UOQ65559:UOS65563 UYM65559:UYO65563 VII65559:VIK65563 VSE65559:VSG65563 WCA65559:WCC65563 WLW65559:WLY65563 WVS65559:WVU65563 AD131095:AF131099 JG131095:JI131099 TC131095:TE131099 ACY131095:ADA131099 AMU131095:AMW131099 AWQ131095:AWS131099 BGM131095:BGO131099 BQI131095:BQK131099 CAE131095:CAG131099 CKA131095:CKC131099 CTW131095:CTY131099 DDS131095:DDU131099 DNO131095:DNQ131099 DXK131095:DXM131099 EHG131095:EHI131099 ERC131095:ERE131099 FAY131095:FBA131099 FKU131095:FKW131099 FUQ131095:FUS131099 GEM131095:GEO131099 GOI131095:GOK131099 GYE131095:GYG131099 HIA131095:HIC131099 HRW131095:HRY131099 IBS131095:IBU131099 ILO131095:ILQ131099 IVK131095:IVM131099 JFG131095:JFI131099 JPC131095:JPE131099 JYY131095:JZA131099 KIU131095:KIW131099 KSQ131095:KSS131099 LCM131095:LCO131099 LMI131095:LMK131099 LWE131095:LWG131099 MGA131095:MGC131099 MPW131095:MPY131099 MZS131095:MZU131099 NJO131095:NJQ131099 NTK131095:NTM131099 ODG131095:ODI131099 ONC131095:ONE131099 OWY131095:OXA131099 PGU131095:PGW131099 PQQ131095:PQS131099 QAM131095:QAO131099 QKI131095:QKK131099 QUE131095:QUG131099 REA131095:REC131099 RNW131095:RNY131099 RXS131095:RXU131099 SHO131095:SHQ131099 SRK131095:SRM131099 TBG131095:TBI131099 TLC131095:TLE131099 TUY131095:TVA131099 UEU131095:UEW131099 UOQ131095:UOS131099 UYM131095:UYO131099 VII131095:VIK131099 VSE131095:VSG131099 WCA131095:WCC131099 WLW131095:WLY131099 WVS131095:WVU131099 AD196631:AF196635 JG196631:JI196635 TC196631:TE196635 ACY196631:ADA196635 AMU196631:AMW196635 AWQ196631:AWS196635 BGM196631:BGO196635 BQI196631:BQK196635 CAE196631:CAG196635 CKA196631:CKC196635 CTW196631:CTY196635 DDS196631:DDU196635 DNO196631:DNQ196635 DXK196631:DXM196635 EHG196631:EHI196635 ERC196631:ERE196635 FAY196631:FBA196635 FKU196631:FKW196635 FUQ196631:FUS196635 GEM196631:GEO196635 GOI196631:GOK196635 GYE196631:GYG196635 HIA196631:HIC196635 HRW196631:HRY196635 IBS196631:IBU196635 ILO196631:ILQ196635 IVK196631:IVM196635 JFG196631:JFI196635 JPC196631:JPE196635 JYY196631:JZA196635 KIU196631:KIW196635 KSQ196631:KSS196635 LCM196631:LCO196635 LMI196631:LMK196635 LWE196631:LWG196635 MGA196631:MGC196635 MPW196631:MPY196635 MZS196631:MZU196635 NJO196631:NJQ196635 NTK196631:NTM196635 ODG196631:ODI196635 ONC196631:ONE196635 OWY196631:OXA196635 PGU196631:PGW196635 PQQ196631:PQS196635 QAM196631:QAO196635 QKI196631:QKK196635 QUE196631:QUG196635 REA196631:REC196635 RNW196631:RNY196635 RXS196631:RXU196635 SHO196631:SHQ196635 SRK196631:SRM196635 TBG196631:TBI196635 TLC196631:TLE196635 TUY196631:TVA196635 UEU196631:UEW196635 UOQ196631:UOS196635 UYM196631:UYO196635 VII196631:VIK196635 VSE196631:VSG196635 WCA196631:WCC196635 WLW196631:WLY196635 WVS196631:WVU196635 AD262167:AF262171 JG262167:JI262171 TC262167:TE262171 ACY262167:ADA262171 AMU262167:AMW262171 AWQ262167:AWS262171 BGM262167:BGO262171 BQI262167:BQK262171 CAE262167:CAG262171 CKA262167:CKC262171 CTW262167:CTY262171 DDS262167:DDU262171 DNO262167:DNQ262171 DXK262167:DXM262171 EHG262167:EHI262171 ERC262167:ERE262171 FAY262167:FBA262171 FKU262167:FKW262171 FUQ262167:FUS262171 GEM262167:GEO262171 GOI262167:GOK262171 GYE262167:GYG262171 HIA262167:HIC262171 HRW262167:HRY262171 IBS262167:IBU262171 ILO262167:ILQ262171 IVK262167:IVM262171 JFG262167:JFI262171 JPC262167:JPE262171 JYY262167:JZA262171 KIU262167:KIW262171 KSQ262167:KSS262171 LCM262167:LCO262171 LMI262167:LMK262171 LWE262167:LWG262171 MGA262167:MGC262171 MPW262167:MPY262171 MZS262167:MZU262171 NJO262167:NJQ262171 NTK262167:NTM262171 ODG262167:ODI262171 ONC262167:ONE262171 OWY262167:OXA262171 PGU262167:PGW262171 PQQ262167:PQS262171 QAM262167:QAO262171 QKI262167:QKK262171 QUE262167:QUG262171 REA262167:REC262171 RNW262167:RNY262171 RXS262167:RXU262171 SHO262167:SHQ262171 SRK262167:SRM262171 TBG262167:TBI262171 TLC262167:TLE262171 TUY262167:TVA262171 UEU262167:UEW262171 UOQ262167:UOS262171 UYM262167:UYO262171 VII262167:VIK262171 VSE262167:VSG262171 WCA262167:WCC262171 WLW262167:WLY262171 WVS262167:WVU262171 AD327703:AF327707 JG327703:JI327707 TC327703:TE327707 ACY327703:ADA327707 AMU327703:AMW327707 AWQ327703:AWS327707 BGM327703:BGO327707 BQI327703:BQK327707 CAE327703:CAG327707 CKA327703:CKC327707 CTW327703:CTY327707 DDS327703:DDU327707 DNO327703:DNQ327707 DXK327703:DXM327707 EHG327703:EHI327707 ERC327703:ERE327707 FAY327703:FBA327707 FKU327703:FKW327707 FUQ327703:FUS327707 GEM327703:GEO327707 GOI327703:GOK327707 GYE327703:GYG327707 HIA327703:HIC327707 HRW327703:HRY327707 IBS327703:IBU327707 ILO327703:ILQ327707 IVK327703:IVM327707 JFG327703:JFI327707 JPC327703:JPE327707 JYY327703:JZA327707 KIU327703:KIW327707 KSQ327703:KSS327707 LCM327703:LCO327707 LMI327703:LMK327707 LWE327703:LWG327707 MGA327703:MGC327707 MPW327703:MPY327707 MZS327703:MZU327707 NJO327703:NJQ327707 NTK327703:NTM327707 ODG327703:ODI327707 ONC327703:ONE327707 OWY327703:OXA327707 PGU327703:PGW327707 PQQ327703:PQS327707 QAM327703:QAO327707 QKI327703:QKK327707 QUE327703:QUG327707 REA327703:REC327707 RNW327703:RNY327707 RXS327703:RXU327707 SHO327703:SHQ327707 SRK327703:SRM327707 TBG327703:TBI327707 TLC327703:TLE327707 TUY327703:TVA327707 UEU327703:UEW327707 UOQ327703:UOS327707 UYM327703:UYO327707 VII327703:VIK327707 VSE327703:VSG327707 WCA327703:WCC327707 WLW327703:WLY327707 WVS327703:WVU327707 AD393239:AF393243 JG393239:JI393243 TC393239:TE393243 ACY393239:ADA393243 AMU393239:AMW393243 AWQ393239:AWS393243 BGM393239:BGO393243 BQI393239:BQK393243 CAE393239:CAG393243 CKA393239:CKC393243 CTW393239:CTY393243 DDS393239:DDU393243 DNO393239:DNQ393243 DXK393239:DXM393243 EHG393239:EHI393243 ERC393239:ERE393243 FAY393239:FBA393243 FKU393239:FKW393243 FUQ393239:FUS393243 GEM393239:GEO393243 GOI393239:GOK393243 GYE393239:GYG393243 HIA393239:HIC393243 HRW393239:HRY393243 IBS393239:IBU393243 ILO393239:ILQ393243 IVK393239:IVM393243 JFG393239:JFI393243 JPC393239:JPE393243 JYY393239:JZA393243 KIU393239:KIW393243 KSQ393239:KSS393243 LCM393239:LCO393243 LMI393239:LMK393243 LWE393239:LWG393243 MGA393239:MGC393243 MPW393239:MPY393243 MZS393239:MZU393243 NJO393239:NJQ393243 NTK393239:NTM393243 ODG393239:ODI393243 ONC393239:ONE393243 OWY393239:OXA393243 PGU393239:PGW393243 PQQ393239:PQS393243 QAM393239:QAO393243 QKI393239:QKK393243 QUE393239:QUG393243 REA393239:REC393243 RNW393239:RNY393243 RXS393239:RXU393243 SHO393239:SHQ393243 SRK393239:SRM393243 TBG393239:TBI393243 TLC393239:TLE393243 TUY393239:TVA393243 UEU393239:UEW393243 UOQ393239:UOS393243 UYM393239:UYO393243 VII393239:VIK393243 VSE393239:VSG393243 WCA393239:WCC393243 WLW393239:WLY393243 WVS393239:WVU393243 AD458775:AF458779 JG458775:JI458779 TC458775:TE458779 ACY458775:ADA458779 AMU458775:AMW458779 AWQ458775:AWS458779 BGM458775:BGO458779 BQI458775:BQK458779 CAE458775:CAG458779 CKA458775:CKC458779 CTW458775:CTY458779 DDS458775:DDU458779 DNO458775:DNQ458779 DXK458775:DXM458779 EHG458775:EHI458779 ERC458775:ERE458779 FAY458775:FBA458779 FKU458775:FKW458779 FUQ458775:FUS458779 GEM458775:GEO458779 GOI458775:GOK458779 GYE458775:GYG458779 HIA458775:HIC458779 HRW458775:HRY458779 IBS458775:IBU458779 ILO458775:ILQ458779 IVK458775:IVM458779 JFG458775:JFI458779 JPC458775:JPE458779 JYY458775:JZA458779 KIU458775:KIW458779 KSQ458775:KSS458779 LCM458775:LCO458779 LMI458775:LMK458779 LWE458775:LWG458779 MGA458775:MGC458779 MPW458775:MPY458779 MZS458775:MZU458779 NJO458775:NJQ458779 NTK458775:NTM458779 ODG458775:ODI458779 ONC458775:ONE458779 OWY458775:OXA458779 PGU458775:PGW458779 PQQ458775:PQS458779 QAM458775:QAO458779 QKI458775:QKK458779 QUE458775:QUG458779 REA458775:REC458779 RNW458775:RNY458779 RXS458775:RXU458779 SHO458775:SHQ458779 SRK458775:SRM458779 TBG458775:TBI458779 TLC458775:TLE458779 TUY458775:TVA458779 UEU458775:UEW458779 UOQ458775:UOS458779 UYM458775:UYO458779 VII458775:VIK458779 VSE458775:VSG458779 WCA458775:WCC458779 WLW458775:WLY458779 WVS458775:WVU458779 AD524311:AF524315 JG524311:JI524315 TC524311:TE524315 ACY524311:ADA524315 AMU524311:AMW524315 AWQ524311:AWS524315 BGM524311:BGO524315 BQI524311:BQK524315 CAE524311:CAG524315 CKA524311:CKC524315 CTW524311:CTY524315 DDS524311:DDU524315 DNO524311:DNQ524315 DXK524311:DXM524315 EHG524311:EHI524315 ERC524311:ERE524315 FAY524311:FBA524315 FKU524311:FKW524315 FUQ524311:FUS524315 GEM524311:GEO524315 GOI524311:GOK524315 GYE524311:GYG524315 HIA524311:HIC524315 HRW524311:HRY524315 IBS524311:IBU524315 ILO524311:ILQ524315 IVK524311:IVM524315 JFG524311:JFI524315 JPC524311:JPE524315 JYY524311:JZA524315 KIU524311:KIW524315 KSQ524311:KSS524315 LCM524311:LCO524315 LMI524311:LMK524315 LWE524311:LWG524315 MGA524311:MGC524315 MPW524311:MPY524315 MZS524311:MZU524315 NJO524311:NJQ524315 NTK524311:NTM524315 ODG524311:ODI524315 ONC524311:ONE524315 OWY524311:OXA524315 PGU524311:PGW524315 PQQ524311:PQS524315 QAM524311:QAO524315 QKI524311:QKK524315 QUE524311:QUG524315 REA524311:REC524315 RNW524311:RNY524315 RXS524311:RXU524315 SHO524311:SHQ524315 SRK524311:SRM524315 TBG524311:TBI524315 TLC524311:TLE524315 TUY524311:TVA524315 UEU524311:UEW524315 UOQ524311:UOS524315 UYM524311:UYO524315 VII524311:VIK524315 VSE524311:VSG524315 WCA524311:WCC524315 WLW524311:WLY524315 WVS524311:WVU524315 AD589847:AF589851 JG589847:JI589851 TC589847:TE589851 ACY589847:ADA589851 AMU589847:AMW589851 AWQ589847:AWS589851 BGM589847:BGO589851 BQI589847:BQK589851 CAE589847:CAG589851 CKA589847:CKC589851 CTW589847:CTY589851 DDS589847:DDU589851 DNO589847:DNQ589851 DXK589847:DXM589851 EHG589847:EHI589851 ERC589847:ERE589851 FAY589847:FBA589851 FKU589847:FKW589851 FUQ589847:FUS589851 GEM589847:GEO589851 GOI589847:GOK589851 GYE589847:GYG589851 HIA589847:HIC589851 HRW589847:HRY589851 IBS589847:IBU589851 ILO589847:ILQ589851 IVK589847:IVM589851 JFG589847:JFI589851 JPC589847:JPE589851 JYY589847:JZA589851 KIU589847:KIW589851 KSQ589847:KSS589851 LCM589847:LCO589851 LMI589847:LMK589851 LWE589847:LWG589851 MGA589847:MGC589851 MPW589847:MPY589851 MZS589847:MZU589851 NJO589847:NJQ589851 NTK589847:NTM589851 ODG589847:ODI589851 ONC589847:ONE589851 OWY589847:OXA589851 PGU589847:PGW589851 PQQ589847:PQS589851 QAM589847:QAO589851 QKI589847:QKK589851 QUE589847:QUG589851 REA589847:REC589851 RNW589847:RNY589851 RXS589847:RXU589851 SHO589847:SHQ589851 SRK589847:SRM589851 TBG589847:TBI589851 TLC589847:TLE589851 TUY589847:TVA589851 UEU589847:UEW589851 UOQ589847:UOS589851 UYM589847:UYO589851 VII589847:VIK589851 VSE589847:VSG589851 WCA589847:WCC589851 WLW589847:WLY589851 WVS589847:WVU589851 AD655383:AF655387 JG655383:JI655387 TC655383:TE655387 ACY655383:ADA655387 AMU655383:AMW655387 AWQ655383:AWS655387 BGM655383:BGO655387 BQI655383:BQK655387 CAE655383:CAG655387 CKA655383:CKC655387 CTW655383:CTY655387 DDS655383:DDU655387 DNO655383:DNQ655387 DXK655383:DXM655387 EHG655383:EHI655387 ERC655383:ERE655387 FAY655383:FBA655387 FKU655383:FKW655387 FUQ655383:FUS655387 GEM655383:GEO655387 GOI655383:GOK655387 GYE655383:GYG655387 HIA655383:HIC655387 HRW655383:HRY655387 IBS655383:IBU655387 ILO655383:ILQ655387 IVK655383:IVM655387 JFG655383:JFI655387 JPC655383:JPE655387 JYY655383:JZA655387 KIU655383:KIW655387 KSQ655383:KSS655387 LCM655383:LCO655387 LMI655383:LMK655387 LWE655383:LWG655387 MGA655383:MGC655387 MPW655383:MPY655387 MZS655383:MZU655387 NJO655383:NJQ655387 NTK655383:NTM655387 ODG655383:ODI655387 ONC655383:ONE655387 OWY655383:OXA655387 PGU655383:PGW655387 PQQ655383:PQS655387 QAM655383:QAO655387 QKI655383:QKK655387 QUE655383:QUG655387 REA655383:REC655387 RNW655383:RNY655387 RXS655383:RXU655387 SHO655383:SHQ655387 SRK655383:SRM655387 TBG655383:TBI655387 TLC655383:TLE655387 TUY655383:TVA655387 UEU655383:UEW655387 UOQ655383:UOS655387 UYM655383:UYO655387 VII655383:VIK655387 VSE655383:VSG655387 WCA655383:WCC655387 WLW655383:WLY655387 WVS655383:WVU655387 AD720919:AF720923 JG720919:JI720923 TC720919:TE720923 ACY720919:ADA720923 AMU720919:AMW720923 AWQ720919:AWS720923 BGM720919:BGO720923 BQI720919:BQK720923 CAE720919:CAG720923 CKA720919:CKC720923 CTW720919:CTY720923 DDS720919:DDU720923 DNO720919:DNQ720923 DXK720919:DXM720923 EHG720919:EHI720923 ERC720919:ERE720923 FAY720919:FBA720923 FKU720919:FKW720923 FUQ720919:FUS720923 GEM720919:GEO720923 GOI720919:GOK720923 GYE720919:GYG720923 HIA720919:HIC720923 HRW720919:HRY720923 IBS720919:IBU720923 ILO720919:ILQ720923 IVK720919:IVM720923 JFG720919:JFI720923 JPC720919:JPE720923 JYY720919:JZA720923 KIU720919:KIW720923 KSQ720919:KSS720923 LCM720919:LCO720923 LMI720919:LMK720923 LWE720919:LWG720923 MGA720919:MGC720923 MPW720919:MPY720923 MZS720919:MZU720923 NJO720919:NJQ720923 NTK720919:NTM720923 ODG720919:ODI720923 ONC720919:ONE720923 OWY720919:OXA720923 PGU720919:PGW720923 PQQ720919:PQS720923 QAM720919:QAO720923 QKI720919:QKK720923 QUE720919:QUG720923 REA720919:REC720923 RNW720919:RNY720923 RXS720919:RXU720923 SHO720919:SHQ720923 SRK720919:SRM720923 TBG720919:TBI720923 TLC720919:TLE720923 TUY720919:TVA720923 UEU720919:UEW720923 UOQ720919:UOS720923 UYM720919:UYO720923 VII720919:VIK720923 VSE720919:VSG720923 WCA720919:WCC720923 WLW720919:WLY720923 WVS720919:WVU720923 AD786455:AF786459 JG786455:JI786459 TC786455:TE786459 ACY786455:ADA786459 AMU786455:AMW786459 AWQ786455:AWS786459 BGM786455:BGO786459 BQI786455:BQK786459 CAE786455:CAG786459 CKA786455:CKC786459 CTW786455:CTY786459 DDS786455:DDU786459 DNO786455:DNQ786459 DXK786455:DXM786459 EHG786455:EHI786459 ERC786455:ERE786459 FAY786455:FBA786459 FKU786455:FKW786459 FUQ786455:FUS786459 GEM786455:GEO786459 GOI786455:GOK786459 GYE786455:GYG786459 HIA786455:HIC786459 HRW786455:HRY786459 IBS786455:IBU786459 ILO786455:ILQ786459 IVK786455:IVM786459 JFG786455:JFI786459 JPC786455:JPE786459 JYY786455:JZA786459 KIU786455:KIW786459 KSQ786455:KSS786459 LCM786455:LCO786459 LMI786455:LMK786459 LWE786455:LWG786459 MGA786455:MGC786459 MPW786455:MPY786459 MZS786455:MZU786459 NJO786455:NJQ786459 NTK786455:NTM786459 ODG786455:ODI786459 ONC786455:ONE786459 OWY786455:OXA786459 PGU786455:PGW786459 PQQ786455:PQS786459 QAM786455:QAO786459 QKI786455:QKK786459 QUE786455:QUG786459 REA786455:REC786459 RNW786455:RNY786459 RXS786455:RXU786459 SHO786455:SHQ786459 SRK786455:SRM786459 TBG786455:TBI786459 TLC786455:TLE786459 TUY786455:TVA786459 UEU786455:UEW786459 UOQ786455:UOS786459 UYM786455:UYO786459 VII786455:VIK786459 VSE786455:VSG786459 WCA786455:WCC786459 WLW786455:WLY786459 WVS786455:WVU786459 AD851991:AF851995 JG851991:JI851995 TC851991:TE851995 ACY851991:ADA851995 AMU851991:AMW851995 AWQ851991:AWS851995 BGM851991:BGO851995 BQI851991:BQK851995 CAE851991:CAG851995 CKA851991:CKC851995 CTW851991:CTY851995 DDS851991:DDU851995 DNO851991:DNQ851995 DXK851991:DXM851995 EHG851991:EHI851995 ERC851991:ERE851995 FAY851991:FBA851995 FKU851991:FKW851995 FUQ851991:FUS851995 GEM851991:GEO851995 GOI851991:GOK851995 GYE851991:GYG851995 HIA851991:HIC851995 HRW851991:HRY851995 IBS851991:IBU851995 ILO851991:ILQ851995 IVK851991:IVM851995 JFG851991:JFI851995 JPC851991:JPE851995 JYY851991:JZA851995 KIU851991:KIW851995 KSQ851991:KSS851995 LCM851991:LCO851995 LMI851991:LMK851995 LWE851991:LWG851995 MGA851991:MGC851995 MPW851991:MPY851995 MZS851991:MZU851995 NJO851991:NJQ851995 NTK851991:NTM851995 ODG851991:ODI851995 ONC851991:ONE851995 OWY851991:OXA851995 PGU851991:PGW851995 PQQ851991:PQS851995 QAM851991:QAO851995 QKI851991:QKK851995 QUE851991:QUG851995 REA851991:REC851995 RNW851991:RNY851995 RXS851991:RXU851995 SHO851991:SHQ851995 SRK851991:SRM851995 TBG851991:TBI851995 TLC851991:TLE851995 TUY851991:TVA851995 UEU851991:UEW851995 UOQ851991:UOS851995 UYM851991:UYO851995 VII851991:VIK851995 VSE851991:VSG851995 WCA851991:WCC851995 WLW851991:WLY851995 WVS851991:WVU851995 AD917527:AF917531 JG917527:JI917531 TC917527:TE917531 ACY917527:ADA917531 AMU917527:AMW917531 AWQ917527:AWS917531 BGM917527:BGO917531 BQI917527:BQK917531 CAE917527:CAG917531 CKA917527:CKC917531 CTW917527:CTY917531 DDS917527:DDU917531 DNO917527:DNQ917531 DXK917527:DXM917531 EHG917527:EHI917531 ERC917527:ERE917531 FAY917527:FBA917531 FKU917527:FKW917531 FUQ917527:FUS917531 GEM917527:GEO917531 GOI917527:GOK917531 GYE917527:GYG917531 HIA917527:HIC917531 HRW917527:HRY917531 IBS917527:IBU917531 ILO917527:ILQ917531 IVK917527:IVM917531 JFG917527:JFI917531 JPC917527:JPE917531 JYY917527:JZA917531 KIU917527:KIW917531 KSQ917527:KSS917531 LCM917527:LCO917531 LMI917527:LMK917531 LWE917527:LWG917531 MGA917527:MGC917531 MPW917527:MPY917531 MZS917527:MZU917531 NJO917527:NJQ917531 NTK917527:NTM917531 ODG917527:ODI917531 ONC917527:ONE917531 OWY917527:OXA917531 PGU917527:PGW917531 PQQ917527:PQS917531 QAM917527:QAO917531 QKI917527:QKK917531 QUE917527:QUG917531 REA917527:REC917531 RNW917527:RNY917531 RXS917527:RXU917531 SHO917527:SHQ917531 SRK917527:SRM917531 TBG917527:TBI917531 TLC917527:TLE917531 TUY917527:TVA917531 UEU917527:UEW917531 UOQ917527:UOS917531 UYM917527:UYO917531 VII917527:VIK917531 VSE917527:VSG917531 WCA917527:WCC917531 WLW917527:WLY917531 WVS917527:WVU917531 AD983063:AF983067 JG983063:JI983067 TC983063:TE983067 ACY983063:ADA983067 AMU983063:AMW983067 AWQ983063:AWS983067 BGM983063:BGO983067 BQI983063:BQK983067 CAE983063:CAG983067 CKA983063:CKC983067 CTW983063:CTY983067 DDS983063:DDU983067 DNO983063:DNQ983067 DXK983063:DXM983067 EHG983063:EHI983067 ERC983063:ERE983067 FAY983063:FBA983067 FKU983063:FKW983067 FUQ983063:FUS983067 GEM983063:GEO983067 GOI983063:GOK983067 GYE983063:GYG983067 HIA983063:HIC983067 HRW983063:HRY983067 IBS983063:IBU983067 ILO983063:ILQ983067 IVK983063:IVM983067 JFG983063:JFI983067 JPC983063:JPE983067 JYY983063:JZA983067 KIU983063:KIW983067 KSQ983063:KSS983067 LCM983063:LCO983067 LMI983063:LMK983067 LWE983063:LWG983067 MGA983063:MGC983067 MPW983063:MPY983067 MZS983063:MZU983067 NJO983063:NJQ983067 NTK983063:NTM983067 ODG983063:ODI983067 ONC983063:ONE983067 OWY983063:OXA983067 PGU983063:PGW983067 PQQ983063:PQS983067 QAM983063:QAO983067 QKI983063:QKK983067 QUE983063:QUG983067 REA983063:REC983067 RNW983063:RNY983067 RXS983063:RXU983067 SHO983063:SHQ983067 SRK983063:SRM983067 TBG983063:TBI983067 TLC983063:TLE983067 TUY983063:TVA983067 UEU983063:UEW983067 UOQ983063:UOS983067 UYM983063:UYO983067 VII983063:VIK983067 VSE983063:VSG983067 WCA983063:WCC983067 WLW983063:WLY983067 WVS983063:WVU983067 RXM983052:RYA983052 IR46 SN46 ACJ46 AMF46 AWB46 BFX46 BPT46 BZP46 CJL46 CTH46 DDD46 DMZ46 DWV46 EGR46 EQN46 FAJ46 FKF46 FUB46 GDX46 GNT46 GXP46 HHL46 HRH46 IBD46 IKZ46 IUV46 JER46 JON46 JYJ46 KIF46 KSB46 LBX46 LLT46 LVP46 MFL46 MPH46 MZD46 NIZ46 NSV46 OCR46 OMN46 OWJ46 PGF46 PQB46 PZX46 QJT46 QTP46 RDL46 RNH46 RXD46 SGZ46 SQV46 TAR46 TKN46 TUJ46 UEF46 UOB46 UXX46 VHT46 VRP46 WBL46 WLH46 WVD46 O65580 IR65580 SN65580 ACJ65580 AMF65580 AWB65580 BFX65580 BPT65580 BZP65580 CJL65580 CTH65580 DDD65580 DMZ65580 DWV65580 EGR65580 EQN65580 FAJ65580 FKF65580 FUB65580 GDX65580 GNT65580 GXP65580 HHL65580 HRH65580 IBD65580 IKZ65580 IUV65580 JER65580 JON65580 JYJ65580 KIF65580 KSB65580 LBX65580 LLT65580 LVP65580 MFL65580 MPH65580 MZD65580 NIZ65580 NSV65580 OCR65580 OMN65580 OWJ65580 PGF65580 PQB65580 PZX65580 QJT65580 QTP65580 RDL65580 RNH65580 RXD65580 SGZ65580 SQV65580 TAR65580 TKN65580 TUJ65580 UEF65580 UOB65580 UXX65580 VHT65580 VRP65580 WBL65580 WLH65580 WVD65580 O131116 IR131116 SN131116 ACJ131116 AMF131116 AWB131116 BFX131116 BPT131116 BZP131116 CJL131116 CTH131116 DDD131116 DMZ131116 DWV131116 EGR131116 EQN131116 FAJ131116 FKF131116 FUB131116 GDX131116 GNT131116 GXP131116 HHL131116 HRH131116 IBD131116 IKZ131116 IUV131116 JER131116 JON131116 JYJ131116 KIF131116 KSB131116 LBX131116 LLT131116 LVP131116 MFL131116 MPH131116 MZD131116 NIZ131116 NSV131116 OCR131116 OMN131116 OWJ131116 PGF131116 PQB131116 PZX131116 QJT131116 QTP131116 RDL131116 RNH131116 RXD131116 SGZ131116 SQV131116 TAR131116 TKN131116 TUJ131116 UEF131116 UOB131116 UXX131116 VHT131116 VRP131116 WBL131116 WLH131116 WVD131116 O196652 IR196652 SN196652 ACJ196652 AMF196652 AWB196652 BFX196652 BPT196652 BZP196652 CJL196652 CTH196652 DDD196652 DMZ196652 DWV196652 EGR196652 EQN196652 FAJ196652 FKF196652 FUB196652 GDX196652 GNT196652 GXP196652 HHL196652 HRH196652 IBD196652 IKZ196652 IUV196652 JER196652 JON196652 JYJ196652 KIF196652 KSB196652 LBX196652 LLT196652 LVP196652 MFL196652 MPH196652 MZD196652 NIZ196652 NSV196652 OCR196652 OMN196652 OWJ196652 PGF196652 PQB196652 PZX196652 QJT196652 QTP196652 RDL196652 RNH196652 RXD196652 SGZ196652 SQV196652 TAR196652 TKN196652 TUJ196652 UEF196652 UOB196652 UXX196652 VHT196652 VRP196652 WBL196652 WLH196652 WVD196652 O262188 IR262188 SN262188 ACJ262188 AMF262188 AWB262188 BFX262188 BPT262188 BZP262188 CJL262188 CTH262188 DDD262188 DMZ262188 DWV262188 EGR262188 EQN262188 FAJ262188 FKF262188 FUB262188 GDX262188 GNT262188 GXP262188 HHL262188 HRH262188 IBD262188 IKZ262188 IUV262188 JER262188 JON262188 JYJ262188 KIF262188 KSB262188 LBX262188 LLT262188 LVP262188 MFL262188 MPH262188 MZD262188 NIZ262188 NSV262188 OCR262188 OMN262188 OWJ262188 PGF262188 PQB262188 PZX262188 QJT262188 QTP262188 RDL262188 RNH262188 RXD262188 SGZ262188 SQV262188 TAR262188 TKN262188 TUJ262188 UEF262188 UOB262188 UXX262188 VHT262188 VRP262188 WBL262188 WLH262188 WVD262188 O327724 IR327724 SN327724 ACJ327724 AMF327724 AWB327724 BFX327724 BPT327724 BZP327724 CJL327724 CTH327724 DDD327724 DMZ327724 DWV327724 EGR327724 EQN327724 FAJ327724 FKF327724 FUB327724 GDX327724 GNT327724 GXP327724 HHL327724 HRH327724 IBD327724 IKZ327724 IUV327724 JER327724 JON327724 JYJ327724 KIF327724 KSB327724 LBX327724 LLT327724 LVP327724 MFL327724 MPH327724 MZD327724 NIZ327724 NSV327724 OCR327724 OMN327724 OWJ327724 PGF327724 PQB327724 PZX327724 QJT327724 QTP327724 RDL327724 RNH327724 RXD327724 SGZ327724 SQV327724 TAR327724 TKN327724 TUJ327724 UEF327724 UOB327724 UXX327724 VHT327724 VRP327724 WBL327724 WLH327724 WVD327724 O393260 IR393260 SN393260 ACJ393260 AMF393260 AWB393260 BFX393260 BPT393260 BZP393260 CJL393260 CTH393260 DDD393260 DMZ393260 DWV393260 EGR393260 EQN393260 FAJ393260 FKF393260 FUB393260 GDX393260 GNT393260 GXP393260 HHL393260 HRH393260 IBD393260 IKZ393260 IUV393260 JER393260 JON393260 JYJ393260 KIF393260 KSB393260 LBX393260 LLT393260 LVP393260 MFL393260 MPH393260 MZD393260 NIZ393260 NSV393260 OCR393260 OMN393260 OWJ393260 PGF393260 PQB393260 PZX393260 QJT393260 QTP393260 RDL393260 RNH393260 RXD393260 SGZ393260 SQV393260 TAR393260 TKN393260 TUJ393260 UEF393260 UOB393260 UXX393260 VHT393260 VRP393260 WBL393260 WLH393260 WVD393260 O458796 IR458796 SN458796 ACJ458796 AMF458796 AWB458796 BFX458796 BPT458796 BZP458796 CJL458796 CTH458796 DDD458796 DMZ458796 DWV458796 EGR458796 EQN458796 FAJ458796 FKF458796 FUB458796 GDX458796 GNT458796 GXP458796 HHL458796 HRH458796 IBD458796 IKZ458796 IUV458796 JER458796 JON458796 JYJ458796 KIF458796 KSB458796 LBX458796 LLT458796 LVP458796 MFL458796 MPH458796 MZD458796 NIZ458796 NSV458796 OCR458796 OMN458796 OWJ458796 PGF458796 PQB458796 PZX458796 QJT458796 QTP458796 RDL458796 RNH458796 RXD458796 SGZ458796 SQV458796 TAR458796 TKN458796 TUJ458796 UEF458796 UOB458796 UXX458796 VHT458796 VRP458796 WBL458796 WLH458796 WVD458796 O524332 IR524332 SN524332 ACJ524332 AMF524332 AWB524332 BFX524332 BPT524332 BZP524332 CJL524332 CTH524332 DDD524332 DMZ524332 DWV524332 EGR524332 EQN524332 FAJ524332 FKF524332 FUB524332 GDX524332 GNT524332 GXP524332 HHL524332 HRH524332 IBD524332 IKZ524332 IUV524332 JER524332 JON524332 JYJ524332 KIF524332 KSB524332 LBX524332 LLT524332 LVP524332 MFL524332 MPH524332 MZD524332 NIZ524332 NSV524332 OCR524332 OMN524332 OWJ524332 PGF524332 PQB524332 PZX524332 QJT524332 QTP524332 RDL524332 RNH524332 RXD524332 SGZ524332 SQV524332 TAR524332 TKN524332 TUJ524332 UEF524332 UOB524332 UXX524332 VHT524332 VRP524332 WBL524332 WLH524332 WVD524332 O589868 IR589868 SN589868 ACJ589868 AMF589868 AWB589868 BFX589868 BPT589868 BZP589868 CJL589868 CTH589868 DDD589868 DMZ589868 DWV589868 EGR589868 EQN589868 FAJ589868 FKF589868 FUB589868 GDX589868 GNT589868 GXP589868 HHL589868 HRH589868 IBD589868 IKZ589868 IUV589868 JER589868 JON589868 JYJ589868 KIF589868 KSB589868 LBX589868 LLT589868 LVP589868 MFL589868 MPH589868 MZD589868 NIZ589868 NSV589868 OCR589868 OMN589868 OWJ589868 PGF589868 PQB589868 PZX589868 QJT589868 QTP589868 RDL589868 RNH589868 RXD589868 SGZ589868 SQV589868 TAR589868 TKN589868 TUJ589868 UEF589868 UOB589868 UXX589868 VHT589868 VRP589868 WBL589868 WLH589868 WVD589868 O655404 IR655404 SN655404 ACJ655404 AMF655404 AWB655404 BFX655404 BPT655404 BZP655404 CJL655404 CTH655404 DDD655404 DMZ655404 DWV655404 EGR655404 EQN655404 FAJ655404 FKF655404 FUB655404 GDX655404 GNT655404 GXP655404 HHL655404 HRH655404 IBD655404 IKZ655404 IUV655404 JER655404 JON655404 JYJ655404 KIF655404 KSB655404 LBX655404 LLT655404 LVP655404 MFL655404 MPH655404 MZD655404 NIZ655404 NSV655404 OCR655404 OMN655404 OWJ655404 PGF655404 PQB655404 PZX655404 QJT655404 QTP655404 RDL655404 RNH655404 RXD655404 SGZ655404 SQV655404 TAR655404 TKN655404 TUJ655404 UEF655404 UOB655404 UXX655404 VHT655404 VRP655404 WBL655404 WLH655404 WVD655404 O720940 IR720940 SN720940 ACJ720940 AMF720940 AWB720940 BFX720940 BPT720940 BZP720940 CJL720940 CTH720940 DDD720940 DMZ720940 DWV720940 EGR720940 EQN720940 FAJ720940 FKF720940 FUB720940 GDX720940 GNT720940 GXP720940 HHL720940 HRH720940 IBD720940 IKZ720940 IUV720940 JER720940 JON720940 JYJ720940 KIF720940 KSB720940 LBX720940 LLT720940 LVP720940 MFL720940 MPH720940 MZD720940 NIZ720940 NSV720940 OCR720940 OMN720940 OWJ720940 PGF720940 PQB720940 PZX720940 QJT720940 QTP720940 RDL720940 RNH720940 RXD720940 SGZ720940 SQV720940 TAR720940 TKN720940 TUJ720940 UEF720940 UOB720940 UXX720940 VHT720940 VRP720940 WBL720940 WLH720940 WVD720940 O786476 IR786476 SN786476 ACJ786476 AMF786476 AWB786476 BFX786476 BPT786476 BZP786476 CJL786476 CTH786476 DDD786476 DMZ786476 DWV786476 EGR786476 EQN786476 FAJ786476 FKF786476 FUB786476 GDX786476 GNT786476 GXP786476 HHL786476 HRH786476 IBD786476 IKZ786476 IUV786476 JER786476 JON786476 JYJ786476 KIF786476 KSB786476 LBX786476 LLT786476 LVP786476 MFL786476 MPH786476 MZD786476 NIZ786476 NSV786476 OCR786476 OMN786476 OWJ786476 PGF786476 PQB786476 PZX786476 QJT786476 QTP786476 RDL786476 RNH786476 RXD786476 SGZ786476 SQV786476 TAR786476 TKN786476 TUJ786476 UEF786476 UOB786476 UXX786476 VHT786476 VRP786476 WBL786476 WLH786476 WVD786476 O852012 IR852012 SN852012 ACJ852012 AMF852012 AWB852012 BFX852012 BPT852012 BZP852012 CJL852012 CTH852012 DDD852012 DMZ852012 DWV852012 EGR852012 EQN852012 FAJ852012 FKF852012 FUB852012 GDX852012 GNT852012 GXP852012 HHL852012 HRH852012 IBD852012 IKZ852012 IUV852012 JER852012 JON852012 JYJ852012 KIF852012 KSB852012 LBX852012 LLT852012 LVP852012 MFL852012 MPH852012 MZD852012 NIZ852012 NSV852012 OCR852012 OMN852012 OWJ852012 PGF852012 PQB852012 PZX852012 QJT852012 QTP852012 RDL852012 RNH852012 RXD852012 SGZ852012 SQV852012 TAR852012 TKN852012 TUJ852012 UEF852012 UOB852012 UXX852012 VHT852012 VRP852012 WBL852012 WLH852012 WVD852012 O917548 IR917548 SN917548 ACJ917548 AMF917548 AWB917548 BFX917548 BPT917548 BZP917548 CJL917548 CTH917548 DDD917548 DMZ917548 DWV917548 EGR917548 EQN917548 FAJ917548 FKF917548 FUB917548 GDX917548 GNT917548 GXP917548 HHL917548 HRH917548 IBD917548 IKZ917548 IUV917548 JER917548 JON917548 JYJ917548 KIF917548 KSB917548 LBX917548 LLT917548 LVP917548 MFL917548 MPH917548 MZD917548 NIZ917548 NSV917548 OCR917548 OMN917548 OWJ917548 PGF917548 PQB917548 PZX917548 QJT917548 QTP917548 RDL917548 RNH917548 RXD917548 SGZ917548 SQV917548 TAR917548 TKN917548 TUJ917548 UEF917548 UOB917548 UXX917548 VHT917548 VRP917548 WBL917548 WLH917548 WVD917548 O983084 IR983084 SN983084 ACJ983084 AMF983084 AWB983084 BFX983084 BPT983084 BZP983084 CJL983084 CTH983084 DDD983084 DMZ983084 DWV983084 EGR983084 EQN983084 FAJ983084 FKF983084 FUB983084 GDX983084 GNT983084 GXP983084 HHL983084 HRH983084 IBD983084 IKZ983084 IUV983084 JER983084 JON983084 JYJ983084 KIF983084 KSB983084 LBX983084 LLT983084 LVP983084 MFL983084 MPH983084 MZD983084 NIZ983084 NSV983084 OCR983084 OMN983084 OWJ983084 PGF983084 PQB983084 PZX983084 QJT983084 QTP983084 RDL983084 RNH983084 RXD983084 SGZ983084 SQV983084 TAR983084 TKN983084 TUJ983084 UEF983084 UOB983084 UXX983084 VHT983084 VRP983084 WBL983084 WLH983084 WVD983084 WVM983052:WWA983052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AA65531:AB65531 JD65531:JE65531 SZ65531:TA65531 ACV65531:ACW65531 AMR65531:AMS65531 AWN65531:AWO65531 BGJ65531:BGK65531 BQF65531:BQG65531 CAB65531:CAC65531 CJX65531:CJY65531 CTT65531:CTU65531 DDP65531:DDQ65531 DNL65531:DNM65531 DXH65531:DXI65531 EHD65531:EHE65531 EQZ65531:ERA65531 FAV65531:FAW65531 FKR65531:FKS65531 FUN65531:FUO65531 GEJ65531:GEK65531 GOF65531:GOG65531 GYB65531:GYC65531 HHX65531:HHY65531 HRT65531:HRU65531 IBP65531:IBQ65531 ILL65531:ILM65531 IVH65531:IVI65531 JFD65531:JFE65531 JOZ65531:JPA65531 JYV65531:JYW65531 KIR65531:KIS65531 KSN65531:KSO65531 LCJ65531:LCK65531 LMF65531:LMG65531 LWB65531:LWC65531 MFX65531:MFY65531 MPT65531:MPU65531 MZP65531:MZQ65531 NJL65531:NJM65531 NTH65531:NTI65531 ODD65531:ODE65531 OMZ65531:ONA65531 OWV65531:OWW65531 PGR65531:PGS65531 PQN65531:PQO65531 QAJ65531:QAK65531 QKF65531:QKG65531 QUB65531:QUC65531 RDX65531:RDY65531 RNT65531:RNU65531 RXP65531:RXQ65531 SHL65531:SHM65531 SRH65531:SRI65531 TBD65531:TBE65531 TKZ65531:TLA65531 TUV65531:TUW65531 UER65531:UES65531 UON65531:UOO65531 UYJ65531:UYK65531 VIF65531:VIG65531 VSB65531:VSC65531 WBX65531:WBY65531 WLT65531:WLU65531 WVP65531:WVQ65531 AA131067:AB131067 JD131067:JE131067 SZ131067:TA131067 ACV131067:ACW131067 AMR131067:AMS131067 AWN131067:AWO131067 BGJ131067:BGK131067 BQF131067:BQG131067 CAB131067:CAC131067 CJX131067:CJY131067 CTT131067:CTU131067 DDP131067:DDQ131067 DNL131067:DNM131067 DXH131067:DXI131067 EHD131067:EHE131067 EQZ131067:ERA131067 FAV131067:FAW131067 FKR131067:FKS131067 FUN131067:FUO131067 GEJ131067:GEK131067 GOF131067:GOG131067 GYB131067:GYC131067 HHX131067:HHY131067 HRT131067:HRU131067 IBP131067:IBQ131067 ILL131067:ILM131067 IVH131067:IVI131067 JFD131067:JFE131067 JOZ131067:JPA131067 JYV131067:JYW131067 KIR131067:KIS131067 KSN131067:KSO131067 LCJ131067:LCK131067 LMF131067:LMG131067 LWB131067:LWC131067 MFX131067:MFY131067 MPT131067:MPU131067 MZP131067:MZQ131067 NJL131067:NJM131067 NTH131067:NTI131067 ODD131067:ODE131067 OMZ131067:ONA131067 OWV131067:OWW131067 PGR131067:PGS131067 PQN131067:PQO131067 QAJ131067:QAK131067 QKF131067:QKG131067 QUB131067:QUC131067 RDX131067:RDY131067 RNT131067:RNU131067 RXP131067:RXQ131067 SHL131067:SHM131067 SRH131067:SRI131067 TBD131067:TBE131067 TKZ131067:TLA131067 TUV131067:TUW131067 UER131067:UES131067 UON131067:UOO131067 UYJ131067:UYK131067 VIF131067:VIG131067 VSB131067:VSC131067 WBX131067:WBY131067 WLT131067:WLU131067 WVP131067:WVQ131067 AA196603:AB196603 JD196603:JE196603 SZ196603:TA196603 ACV196603:ACW196603 AMR196603:AMS196603 AWN196603:AWO196603 BGJ196603:BGK196603 BQF196603:BQG196603 CAB196603:CAC196603 CJX196603:CJY196603 CTT196603:CTU196603 DDP196603:DDQ196603 DNL196603:DNM196603 DXH196603:DXI196603 EHD196603:EHE196603 EQZ196603:ERA196603 FAV196603:FAW196603 FKR196603:FKS196603 FUN196603:FUO196603 GEJ196603:GEK196603 GOF196603:GOG196603 GYB196603:GYC196603 HHX196603:HHY196603 HRT196603:HRU196603 IBP196603:IBQ196603 ILL196603:ILM196603 IVH196603:IVI196603 JFD196603:JFE196603 JOZ196603:JPA196603 JYV196603:JYW196603 KIR196603:KIS196603 KSN196603:KSO196603 LCJ196603:LCK196603 LMF196603:LMG196603 LWB196603:LWC196603 MFX196603:MFY196603 MPT196603:MPU196603 MZP196603:MZQ196603 NJL196603:NJM196603 NTH196603:NTI196603 ODD196603:ODE196603 OMZ196603:ONA196603 OWV196603:OWW196603 PGR196603:PGS196603 PQN196603:PQO196603 QAJ196603:QAK196603 QKF196603:QKG196603 QUB196603:QUC196603 RDX196603:RDY196603 RNT196603:RNU196603 RXP196603:RXQ196603 SHL196603:SHM196603 SRH196603:SRI196603 TBD196603:TBE196603 TKZ196603:TLA196603 TUV196603:TUW196603 UER196603:UES196603 UON196603:UOO196603 UYJ196603:UYK196603 VIF196603:VIG196603 VSB196603:VSC196603 WBX196603:WBY196603 WLT196603:WLU196603 WVP196603:WVQ196603 AA262139:AB262139 JD262139:JE262139 SZ262139:TA262139 ACV262139:ACW262139 AMR262139:AMS262139 AWN262139:AWO262139 BGJ262139:BGK262139 BQF262139:BQG262139 CAB262139:CAC262139 CJX262139:CJY262139 CTT262139:CTU262139 DDP262139:DDQ262139 DNL262139:DNM262139 DXH262139:DXI262139 EHD262139:EHE262139 EQZ262139:ERA262139 FAV262139:FAW262139 FKR262139:FKS262139 FUN262139:FUO262139 GEJ262139:GEK262139 GOF262139:GOG262139 GYB262139:GYC262139 HHX262139:HHY262139 HRT262139:HRU262139 IBP262139:IBQ262139 ILL262139:ILM262139 IVH262139:IVI262139 JFD262139:JFE262139 JOZ262139:JPA262139 JYV262139:JYW262139 KIR262139:KIS262139 KSN262139:KSO262139 LCJ262139:LCK262139 LMF262139:LMG262139 LWB262139:LWC262139 MFX262139:MFY262139 MPT262139:MPU262139 MZP262139:MZQ262139 NJL262139:NJM262139 NTH262139:NTI262139 ODD262139:ODE262139 OMZ262139:ONA262139 OWV262139:OWW262139 PGR262139:PGS262139 PQN262139:PQO262139 QAJ262139:QAK262139 QKF262139:QKG262139 QUB262139:QUC262139 RDX262139:RDY262139 RNT262139:RNU262139 RXP262139:RXQ262139 SHL262139:SHM262139 SRH262139:SRI262139 TBD262139:TBE262139 TKZ262139:TLA262139 TUV262139:TUW262139 UER262139:UES262139 UON262139:UOO262139 UYJ262139:UYK262139 VIF262139:VIG262139 VSB262139:VSC262139 WBX262139:WBY262139 WLT262139:WLU262139 WVP262139:WVQ262139 AA327675:AB327675 JD327675:JE327675 SZ327675:TA327675 ACV327675:ACW327675 AMR327675:AMS327675 AWN327675:AWO327675 BGJ327675:BGK327675 BQF327675:BQG327675 CAB327675:CAC327675 CJX327675:CJY327675 CTT327675:CTU327675 DDP327675:DDQ327675 DNL327675:DNM327675 DXH327675:DXI327675 EHD327675:EHE327675 EQZ327675:ERA327675 FAV327675:FAW327675 FKR327675:FKS327675 FUN327675:FUO327675 GEJ327675:GEK327675 GOF327675:GOG327675 GYB327675:GYC327675 HHX327675:HHY327675 HRT327675:HRU327675 IBP327675:IBQ327675 ILL327675:ILM327675 IVH327675:IVI327675 JFD327675:JFE327675 JOZ327675:JPA327675 JYV327675:JYW327675 KIR327675:KIS327675 KSN327675:KSO327675 LCJ327675:LCK327675 LMF327675:LMG327675 LWB327675:LWC327675 MFX327675:MFY327675 MPT327675:MPU327675 MZP327675:MZQ327675 NJL327675:NJM327675 NTH327675:NTI327675 ODD327675:ODE327675 OMZ327675:ONA327675 OWV327675:OWW327675 PGR327675:PGS327675 PQN327675:PQO327675 QAJ327675:QAK327675 QKF327675:QKG327675 QUB327675:QUC327675 RDX327675:RDY327675 RNT327675:RNU327675 RXP327675:RXQ327675 SHL327675:SHM327675 SRH327675:SRI327675 TBD327675:TBE327675 TKZ327675:TLA327675 TUV327675:TUW327675 UER327675:UES327675 UON327675:UOO327675 UYJ327675:UYK327675 VIF327675:VIG327675 VSB327675:VSC327675 WBX327675:WBY327675 WLT327675:WLU327675 WVP327675:WVQ327675 AA393211:AB393211 JD393211:JE393211 SZ393211:TA393211 ACV393211:ACW393211 AMR393211:AMS393211 AWN393211:AWO393211 BGJ393211:BGK393211 BQF393211:BQG393211 CAB393211:CAC393211 CJX393211:CJY393211 CTT393211:CTU393211 DDP393211:DDQ393211 DNL393211:DNM393211 DXH393211:DXI393211 EHD393211:EHE393211 EQZ393211:ERA393211 FAV393211:FAW393211 FKR393211:FKS393211 FUN393211:FUO393211 GEJ393211:GEK393211 GOF393211:GOG393211 GYB393211:GYC393211 HHX393211:HHY393211 HRT393211:HRU393211 IBP393211:IBQ393211 ILL393211:ILM393211 IVH393211:IVI393211 JFD393211:JFE393211 JOZ393211:JPA393211 JYV393211:JYW393211 KIR393211:KIS393211 KSN393211:KSO393211 LCJ393211:LCK393211 LMF393211:LMG393211 LWB393211:LWC393211 MFX393211:MFY393211 MPT393211:MPU393211 MZP393211:MZQ393211 NJL393211:NJM393211 NTH393211:NTI393211 ODD393211:ODE393211 OMZ393211:ONA393211 OWV393211:OWW393211 PGR393211:PGS393211 PQN393211:PQO393211 QAJ393211:QAK393211 QKF393211:QKG393211 QUB393211:QUC393211 RDX393211:RDY393211 RNT393211:RNU393211 RXP393211:RXQ393211 SHL393211:SHM393211 SRH393211:SRI393211 TBD393211:TBE393211 TKZ393211:TLA393211 TUV393211:TUW393211 UER393211:UES393211 UON393211:UOO393211 UYJ393211:UYK393211 VIF393211:VIG393211 VSB393211:VSC393211 WBX393211:WBY393211 WLT393211:WLU393211 WVP393211:WVQ393211 AA458747:AB458747 JD458747:JE458747 SZ458747:TA458747 ACV458747:ACW458747 AMR458747:AMS458747 AWN458747:AWO458747 BGJ458747:BGK458747 BQF458747:BQG458747 CAB458747:CAC458747 CJX458747:CJY458747 CTT458747:CTU458747 DDP458747:DDQ458747 DNL458747:DNM458747 DXH458747:DXI458747 EHD458747:EHE458747 EQZ458747:ERA458747 FAV458747:FAW458747 FKR458747:FKS458747 FUN458747:FUO458747 GEJ458747:GEK458747 GOF458747:GOG458747 GYB458747:GYC458747 HHX458747:HHY458747 HRT458747:HRU458747 IBP458747:IBQ458747 ILL458747:ILM458747 IVH458747:IVI458747 JFD458747:JFE458747 JOZ458747:JPA458747 JYV458747:JYW458747 KIR458747:KIS458747 KSN458747:KSO458747 LCJ458747:LCK458747 LMF458747:LMG458747 LWB458747:LWC458747 MFX458747:MFY458747 MPT458747:MPU458747 MZP458747:MZQ458747 NJL458747:NJM458747 NTH458747:NTI458747 ODD458747:ODE458747 OMZ458747:ONA458747 OWV458747:OWW458747 PGR458747:PGS458747 PQN458747:PQO458747 QAJ458747:QAK458747 QKF458747:QKG458747 QUB458747:QUC458747 RDX458747:RDY458747 RNT458747:RNU458747 RXP458747:RXQ458747 SHL458747:SHM458747 SRH458747:SRI458747 TBD458747:TBE458747 TKZ458747:TLA458747 TUV458747:TUW458747 UER458747:UES458747 UON458747:UOO458747 UYJ458747:UYK458747 VIF458747:VIG458747 VSB458747:VSC458747 WBX458747:WBY458747 WLT458747:WLU458747 WVP458747:WVQ458747 AA524283:AB524283 JD524283:JE524283 SZ524283:TA524283 ACV524283:ACW524283 AMR524283:AMS524283 AWN524283:AWO524283 BGJ524283:BGK524283 BQF524283:BQG524283 CAB524283:CAC524283 CJX524283:CJY524283 CTT524283:CTU524283 DDP524283:DDQ524283 DNL524283:DNM524283 DXH524283:DXI524283 EHD524283:EHE524283 EQZ524283:ERA524283 FAV524283:FAW524283 FKR524283:FKS524283 FUN524283:FUO524283 GEJ524283:GEK524283 GOF524283:GOG524283 GYB524283:GYC524283 HHX524283:HHY524283 HRT524283:HRU524283 IBP524283:IBQ524283 ILL524283:ILM524283 IVH524283:IVI524283 JFD524283:JFE524283 JOZ524283:JPA524283 JYV524283:JYW524283 KIR524283:KIS524283 KSN524283:KSO524283 LCJ524283:LCK524283 LMF524283:LMG524283 LWB524283:LWC524283 MFX524283:MFY524283 MPT524283:MPU524283 MZP524283:MZQ524283 NJL524283:NJM524283 NTH524283:NTI524283 ODD524283:ODE524283 OMZ524283:ONA524283 OWV524283:OWW524283 PGR524283:PGS524283 PQN524283:PQO524283 QAJ524283:QAK524283 QKF524283:QKG524283 QUB524283:QUC524283 RDX524283:RDY524283 RNT524283:RNU524283 RXP524283:RXQ524283 SHL524283:SHM524283 SRH524283:SRI524283 TBD524283:TBE524283 TKZ524283:TLA524283 TUV524283:TUW524283 UER524283:UES524283 UON524283:UOO524283 UYJ524283:UYK524283 VIF524283:VIG524283 VSB524283:VSC524283 WBX524283:WBY524283 WLT524283:WLU524283 WVP524283:WVQ524283 AA589819:AB589819 JD589819:JE589819 SZ589819:TA589819 ACV589819:ACW589819 AMR589819:AMS589819 AWN589819:AWO589819 BGJ589819:BGK589819 BQF589819:BQG589819 CAB589819:CAC589819 CJX589819:CJY589819 CTT589819:CTU589819 DDP589819:DDQ589819 DNL589819:DNM589819 DXH589819:DXI589819 EHD589819:EHE589819 EQZ589819:ERA589819 FAV589819:FAW589819 FKR589819:FKS589819 FUN589819:FUO589819 GEJ589819:GEK589819 GOF589819:GOG589819 GYB589819:GYC589819 HHX589819:HHY589819 HRT589819:HRU589819 IBP589819:IBQ589819 ILL589819:ILM589819 IVH589819:IVI589819 JFD589819:JFE589819 JOZ589819:JPA589819 JYV589819:JYW589819 KIR589819:KIS589819 KSN589819:KSO589819 LCJ589819:LCK589819 LMF589819:LMG589819 LWB589819:LWC589819 MFX589819:MFY589819 MPT589819:MPU589819 MZP589819:MZQ589819 NJL589819:NJM589819 NTH589819:NTI589819 ODD589819:ODE589819 OMZ589819:ONA589819 OWV589819:OWW589819 PGR589819:PGS589819 PQN589819:PQO589819 QAJ589819:QAK589819 QKF589819:QKG589819 QUB589819:QUC589819 RDX589819:RDY589819 RNT589819:RNU589819 RXP589819:RXQ589819 SHL589819:SHM589819 SRH589819:SRI589819 TBD589819:TBE589819 TKZ589819:TLA589819 TUV589819:TUW589819 UER589819:UES589819 UON589819:UOO589819 UYJ589819:UYK589819 VIF589819:VIG589819 VSB589819:VSC589819 WBX589819:WBY589819 WLT589819:WLU589819 WVP589819:WVQ589819 AA655355:AB655355 JD655355:JE655355 SZ655355:TA655355 ACV655355:ACW655355 AMR655355:AMS655355 AWN655355:AWO655355 BGJ655355:BGK655355 BQF655355:BQG655355 CAB655355:CAC655355 CJX655355:CJY655355 CTT655355:CTU655355 DDP655355:DDQ655355 DNL655355:DNM655355 DXH655355:DXI655355 EHD655355:EHE655355 EQZ655355:ERA655355 FAV655355:FAW655355 FKR655355:FKS655355 FUN655355:FUO655355 GEJ655355:GEK655355 GOF655355:GOG655355 GYB655355:GYC655355 HHX655355:HHY655355 HRT655355:HRU655355 IBP655355:IBQ655355 ILL655355:ILM655355 IVH655355:IVI655355 JFD655355:JFE655355 JOZ655355:JPA655355 JYV655355:JYW655355 KIR655355:KIS655355 KSN655355:KSO655355 LCJ655355:LCK655355 LMF655355:LMG655355 LWB655355:LWC655355 MFX655355:MFY655355 MPT655355:MPU655355 MZP655355:MZQ655355 NJL655355:NJM655355 NTH655355:NTI655355 ODD655355:ODE655355 OMZ655355:ONA655355 OWV655355:OWW655355 PGR655355:PGS655355 PQN655355:PQO655355 QAJ655355:QAK655355 QKF655355:QKG655355 QUB655355:QUC655355 RDX655355:RDY655355 RNT655355:RNU655355 RXP655355:RXQ655355 SHL655355:SHM655355 SRH655355:SRI655355 TBD655355:TBE655355 TKZ655355:TLA655355 TUV655355:TUW655355 UER655355:UES655355 UON655355:UOO655355 UYJ655355:UYK655355 VIF655355:VIG655355 VSB655355:VSC655355 WBX655355:WBY655355 WLT655355:WLU655355 WVP655355:WVQ655355 AA720891:AB720891 JD720891:JE720891 SZ720891:TA720891 ACV720891:ACW720891 AMR720891:AMS720891 AWN720891:AWO720891 BGJ720891:BGK720891 BQF720891:BQG720891 CAB720891:CAC720891 CJX720891:CJY720891 CTT720891:CTU720891 DDP720891:DDQ720891 DNL720891:DNM720891 DXH720891:DXI720891 EHD720891:EHE720891 EQZ720891:ERA720891 FAV720891:FAW720891 FKR720891:FKS720891 FUN720891:FUO720891 GEJ720891:GEK720891 GOF720891:GOG720891 GYB720891:GYC720891 HHX720891:HHY720891 HRT720891:HRU720891 IBP720891:IBQ720891 ILL720891:ILM720891 IVH720891:IVI720891 JFD720891:JFE720891 JOZ720891:JPA720891 JYV720891:JYW720891 KIR720891:KIS720891 KSN720891:KSO720891 LCJ720891:LCK720891 LMF720891:LMG720891 LWB720891:LWC720891 MFX720891:MFY720891 MPT720891:MPU720891 MZP720891:MZQ720891 NJL720891:NJM720891 NTH720891:NTI720891 ODD720891:ODE720891 OMZ720891:ONA720891 OWV720891:OWW720891 PGR720891:PGS720891 PQN720891:PQO720891 QAJ720891:QAK720891 QKF720891:QKG720891 QUB720891:QUC720891 RDX720891:RDY720891 RNT720891:RNU720891 RXP720891:RXQ720891 SHL720891:SHM720891 SRH720891:SRI720891 TBD720891:TBE720891 TKZ720891:TLA720891 TUV720891:TUW720891 UER720891:UES720891 UON720891:UOO720891 UYJ720891:UYK720891 VIF720891:VIG720891 VSB720891:VSC720891 WBX720891:WBY720891 WLT720891:WLU720891 WVP720891:WVQ720891 AA786427:AB786427 JD786427:JE786427 SZ786427:TA786427 ACV786427:ACW786427 AMR786427:AMS786427 AWN786427:AWO786427 BGJ786427:BGK786427 BQF786427:BQG786427 CAB786427:CAC786427 CJX786427:CJY786427 CTT786427:CTU786427 DDP786427:DDQ786427 DNL786427:DNM786427 DXH786427:DXI786427 EHD786427:EHE786427 EQZ786427:ERA786427 FAV786427:FAW786427 FKR786427:FKS786427 FUN786427:FUO786427 GEJ786427:GEK786427 GOF786427:GOG786427 GYB786427:GYC786427 HHX786427:HHY786427 HRT786427:HRU786427 IBP786427:IBQ786427 ILL786427:ILM786427 IVH786427:IVI786427 JFD786427:JFE786427 JOZ786427:JPA786427 JYV786427:JYW786427 KIR786427:KIS786427 KSN786427:KSO786427 LCJ786427:LCK786427 LMF786427:LMG786427 LWB786427:LWC786427 MFX786427:MFY786427 MPT786427:MPU786427 MZP786427:MZQ786427 NJL786427:NJM786427 NTH786427:NTI786427 ODD786427:ODE786427 OMZ786427:ONA786427 OWV786427:OWW786427 PGR786427:PGS786427 PQN786427:PQO786427 QAJ786427:QAK786427 QKF786427:QKG786427 QUB786427:QUC786427 RDX786427:RDY786427 RNT786427:RNU786427 RXP786427:RXQ786427 SHL786427:SHM786427 SRH786427:SRI786427 TBD786427:TBE786427 TKZ786427:TLA786427 TUV786427:TUW786427 UER786427:UES786427 UON786427:UOO786427 UYJ786427:UYK786427 VIF786427:VIG786427 VSB786427:VSC786427 WBX786427:WBY786427 WLT786427:WLU786427 WVP786427:WVQ786427 AA851963:AB851963 JD851963:JE851963 SZ851963:TA851963 ACV851963:ACW851963 AMR851963:AMS851963 AWN851963:AWO851963 BGJ851963:BGK851963 BQF851963:BQG851963 CAB851963:CAC851963 CJX851963:CJY851963 CTT851963:CTU851963 DDP851963:DDQ851963 DNL851963:DNM851963 DXH851963:DXI851963 EHD851963:EHE851963 EQZ851963:ERA851963 FAV851963:FAW851963 FKR851963:FKS851963 FUN851963:FUO851963 GEJ851963:GEK851963 GOF851963:GOG851963 GYB851963:GYC851963 HHX851963:HHY851963 HRT851963:HRU851963 IBP851963:IBQ851963 ILL851963:ILM851963 IVH851963:IVI851963 JFD851963:JFE851963 JOZ851963:JPA851963 JYV851963:JYW851963 KIR851963:KIS851963 KSN851963:KSO851963 LCJ851963:LCK851963 LMF851963:LMG851963 LWB851963:LWC851963 MFX851963:MFY851963 MPT851963:MPU851963 MZP851963:MZQ851963 NJL851963:NJM851963 NTH851963:NTI851963 ODD851963:ODE851963 OMZ851963:ONA851963 OWV851963:OWW851963 PGR851963:PGS851963 PQN851963:PQO851963 QAJ851963:QAK851963 QKF851963:QKG851963 QUB851963:QUC851963 RDX851963:RDY851963 RNT851963:RNU851963 RXP851963:RXQ851963 SHL851963:SHM851963 SRH851963:SRI851963 TBD851963:TBE851963 TKZ851963:TLA851963 TUV851963:TUW851963 UER851963:UES851963 UON851963:UOO851963 UYJ851963:UYK851963 VIF851963:VIG851963 VSB851963:VSC851963 WBX851963:WBY851963 WLT851963:WLU851963 WVP851963:WVQ851963 AA917499:AB917499 JD917499:JE917499 SZ917499:TA917499 ACV917499:ACW917499 AMR917499:AMS917499 AWN917499:AWO917499 BGJ917499:BGK917499 BQF917499:BQG917499 CAB917499:CAC917499 CJX917499:CJY917499 CTT917499:CTU917499 DDP917499:DDQ917499 DNL917499:DNM917499 DXH917499:DXI917499 EHD917499:EHE917499 EQZ917499:ERA917499 FAV917499:FAW917499 FKR917499:FKS917499 FUN917499:FUO917499 GEJ917499:GEK917499 GOF917499:GOG917499 GYB917499:GYC917499 HHX917499:HHY917499 HRT917499:HRU917499 IBP917499:IBQ917499 ILL917499:ILM917499 IVH917499:IVI917499 JFD917499:JFE917499 JOZ917499:JPA917499 JYV917499:JYW917499 KIR917499:KIS917499 KSN917499:KSO917499 LCJ917499:LCK917499 LMF917499:LMG917499 LWB917499:LWC917499 MFX917499:MFY917499 MPT917499:MPU917499 MZP917499:MZQ917499 NJL917499:NJM917499 NTH917499:NTI917499 ODD917499:ODE917499 OMZ917499:ONA917499 OWV917499:OWW917499 PGR917499:PGS917499 PQN917499:PQO917499 QAJ917499:QAK917499 QKF917499:QKG917499 QUB917499:QUC917499 RDX917499:RDY917499 RNT917499:RNU917499 RXP917499:RXQ917499 SHL917499:SHM917499 SRH917499:SRI917499 TBD917499:TBE917499 TKZ917499:TLA917499 TUV917499:TUW917499 UER917499:UES917499 UON917499:UOO917499 UYJ917499:UYK917499 VIF917499:VIG917499 VSB917499:VSC917499 WBX917499:WBY917499 WLT917499:WLU917499 WVP917499:WVQ917499 AA983035:AB983035 JD983035:JE983035 SZ983035:TA983035 ACV983035:ACW983035 AMR983035:AMS983035 AWN983035:AWO983035 BGJ983035:BGK983035 BQF983035:BQG983035 CAB983035:CAC983035 CJX983035:CJY983035 CTT983035:CTU983035 DDP983035:DDQ983035 DNL983035:DNM983035 DXH983035:DXI983035 EHD983035:EHE983035 EQZ983035:ERA983035 FAV983035:FAW983035 FKR983035:FKS983035 FUN983035:FUO983035 GEJ983035:GEK983035 GOF983035:GOG983035 GYB983035:GYC983035 HHX983035:HHY983035 HRT983035:HRU983035 IBP983035:IBQ983035 ILL983035:ILM983035 IVH983035:IVI983035 JFD983035:JFE983035 JOZ983035:JPA983035 JYV983035:JYW983035 KIR983035:KIS983035 KSN983035:KSO983035 LCJ983035:LCK983035 LMF983035:LMG983035 LWB983035:LWC983035 MFX983035:MFY983035 MPT983035:MPU983035 MZP983035:MZQ983035 NJL983035:NJM983035 NTH983035:NTI983035 ODD983035:ODE983035 OMZ983035:ONA983035 OWV983035:OWW983035 PGR983035:PGS983035 PQN983035:PQO983035 QAJ983035:QAK983035 QKF983035:QKG983035 QUB983035:QUC983035 RDX983035:RDY983035 RNT983035:RNU983035 RXP983035:RXQ983035 SHL983035:SHM983035 SRH983035:SRI983035 TBD983035:TBE983035 TKZ983035:TLA983035 TUV983035:TUW983035 UER983035:UES983035 UON983035:UOO983035 UYJ983035:UYK983035 VIF983035:VIG983035 VSB983035:VSC983035 WBX983035:WBY983035 WLT983035:WLU983035 WVP983035:WVQ983035 W65543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W131079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W196615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W262151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W327687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W393223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W458759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W524295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W589831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W655367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W720903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W786439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W851975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W917511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W983047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L65559:N65560 IO65559:IQ65560 SK65559:SM65560 ACG65559:ACI65560 AMC65559:AME65560 AVY65559:AWA65560 BFU65559:BFW65560 BPQ65559:BPS65560 BZM65559:BZO65560 CJI65559:CJK65560 CTE65559:CTG65560 DDA65559:DDC65560 DMW65559:DMY65560 DWS65559:DWU65560 EGO65559:EGQ65560 EQK65559:EQM65560 FAG65559:FAI65560 FKC65559:FKE65560 FTY65559:FUA65560 GDU65559:GDW65560 GNQ65559:GNS65560 GXM65559:GXO65560 HHI65559:HHK65560 HRE65559:HRG65560 IBA65559:IBC65560 IKW65559:IKY65560 IUS65559:IUU65560 JEO65559:JEQ65560 JOK65559:JOM65560 JYG65559:JYI65560 KIC65559:KIE65560 KRY65559:KSA65560 LBU65559:LBW65560 LLQ65559:LLS65560 LVM65559:LVO65560 MFI65559:MFK65560 MPE65559:MPG65560 MZA65559:MZC65560 NIW65559:NIY65560 NSS65559:NSU65560 OCO65559:OCQ65560 OMK65559:OMM65560 OWG65559:OWI65560 PGC65559:PGE65560 PPY65559:PQA65560 PZU65559:PZW65560 QJQ65559:QJS65560 QTM65559:QTO65560 RDI65559:RDK65560 RNE65559:RNG65560 RXA65559:RXC65560 SGW65559:SGY65560 SQS65559:SQU65560 TAO65559:TAQ65560 TKK65559:TKM65560 TUG65559:TUI65560 UEC65559:UEE65560 UNY65559:UOA65560 UXU65559:UXW65560 VHQ65559:VHS65560 VRM65559:VRO65560 WBI65559:WBK65560 WLE65559:WLG65560 WVA65559:WVC65560 L131095:N131096 IO131095:IQ131096 SK131095:SM131096 ACG131095:ACI131096 AMC131095:AME131096 AVY131095:AWA131096 BFU131095:BFW131096 BPQ131095:BPS131096 BZM131095:BZO131096 CJI131095:CJK131096 CTE131095:CTG131096 DDA131095:DDC131096 DMW131095:DMY131096 DWS131095:DWU131096 EGO131095:EGQ131096 EQK131095:EQM131096 FAG131095:FAI131096 FKC131095:FKE131096 FTY131095:FUA131096 GDU131095:GDW131096 GNQ131095:GNS131096 GXM131095:GXO131096 HHI131095:HHK131096 HRE131095:HRG131096 IBA131095:IBC131096 IKW131095:IKY131096 IUS131095:IUU131096 JEO131095:JEQ131096 JOK131095:JOM131096 JYG131095:JYI131096 KIC131095:KIE131096 KRY131095:KSA131096 LBU131095:LBW131096 LLQ131095:LLS131096 LVM131095:LVO131096 MFI131095:MFK131096 MPE131095:MPG131096 MZA131095:MZC131096 NIW131095:NIY131096 NSS131095:NSU131096 OCO131095:OCQ131096 OMK131095:OMM131096 OWG131095:OWI131096 PGC131095:PGE131096 PPY131095:PQA131096 PZU131095:PZW131096 QJQ131095:QJS131096 QTM131095:QTO131096 RDI131095:RDK131096 RNE131095:RNG131096 RXA131095:RXC131096 SGW131095:SGY131096 SQS131095:SQU131096 TAO131095:TAQ131096 TKK131095:TKM131096 TUG131095:TUI131096 UEC131095:UEE131096 UNY131095:UOA131096 UXU131095:UXW131096 VHQ131095:VHS131096 VRM131095:VRO131096 WBI131095:WBK131096 WLE131095:WLG131096 WVA131095:WVC131096 L196631:N196632 IO196631:IQ196632 SK196631:SM196632 ACG196631:ACI196632 AMC196631:AME196632 AVY196631:AWA196632 BFU196631:BFW196632 BPQ196631:BPS196632 BZM196631:BZO196632 CJI196631:CJK196632 CTE196631:CTG196632 DDA196631:DDC196632 DMW196631:DMY196632 DWS196631:DWU196632 EGO196631:EGQ196632 EQK196631:EQM196632 FAG196631:FAI196632 FKC196631:FKE196632 FTY196631:FUA196632 GDU196631:GDW196632 GNQ196631:GNS196632 GXM196631:GXO196632 HHI196631:HHK196632 HRE196631:HRG196632 IBA196631:IBC196632 IKW196631:IKY196632 IUS196631:IUU196632 JEO196631:JEQ196632 JOK196631:JOM196632 JYG196631:JYI196632 KIC196631:KIE196632 KRY196631:KSA196632 LBU196631:LBW196632 LLQ196631:LLS196632 LVM196631:LVO196632 MFI196631:MFK196632 MPE196631:MPG196632 MZA196631:MZC196632 NIW196631:NIY196632 NSS196631:NSU196632 OCO196631:OCQ196632 OMK196631:OMM196632 OWG196631:OWI196632 PGC196631:PGE196632 PPY196631:PQA196632 PZU196631:PZW196632 QJQ196631:QJS196632 QTM196631:QTO196632 RDI196631:RDK196632 RNE196631:RNG196632 RXA196631:RXC196632 SGW196631:SGY196632 SQS196631:SQU196632 TAO196631:TAQ196632 TKK196631:TKM196632 TUG196631:TUI196632 UEC196631:UEE196632 UNY196631:UOA196632 UXU196631:UXW196632 VHQ196631:VHS196632 VRM196631:VRO196632 WBI196631:WBK196632 WLE196631:WLG196632 WVA196631:WVC196632 L262167:N262168 IO262167:IQ262168 SK262167:SM262168 ACG262167:ACI262168 AMC262167:AME262168 AVY262167:AWA262168 BFU262167:BFW262168 BPQ262167:BPS262168 BZM262167:BZO262168 CJI262167:CJK262168 CTE262167:CTG262168 DDA262167:DDC262168 DMW262167:DMY262168 DWS262167:DWU262168 EGO262167:EGQ262168 EQK262167:EQM262168 FAG262167:FAI262168 FKC262167:FKE262168 FTY262167:FUA262168 GDU262167:GDW262168 GNQ262167:GNS262168 GXM262167:GXO262168 HHI262167:HHK262168 HRE262167:HRG262168 IBA262167:IBC262168 IKW262167:IKY262168 IUS262167:IUU262168 JEO262167:JEQ262168 JOK262167:JOM262168 JYG262167:JYI262168 KIC262167:KIE262168 KRY262167:KSA262168 LBU262167:LBW262168 LLQ262167:LLS262168 LVM262167:LVO262168 MFI262167:MFK262168 MPE262167:MPG262168 MZA262167:MZC262168 NIW262167:NIY262168 NSS262167:NSU262168 OCO262167:OCQ262168 OMK262167:OMM262168 OWG262167:OWI262168 PGC262167:PGE262168 PPY262167:PQA262168 PZU262167:PZW262168 QJQ262167:QJS262168 QTM262167:QTO262168 RDI262167:RDK262168 RNE262167:RNG262168 RXA262167:RXC262168 SGW262167:SGY262168 SQS262167:SQU262168 TAO262167:TAQ262168 TKK262167:TKM262168 TUG262167:TUI262168 UEC262167:UEE262168 UNY262167:UOA262168 UXU262167:UXW262168 VHQ262167:VHS262168 VRM262167:VRO262168 WBI262167:WBK262168 WLE262167:WLG262168 WVA262167:WVC262168 L327703:N327704 IO327703:IQ327704 SK327703:SM327704 ACG327703:ACI327704 AMC327703:AME327704 AVY327703:AWA327704 BFU327703:BFW327704 BPQ327703:BPS327704 BZM327703:BZO327704 CJI327703:CJK327704 CTE327703:CTG327704 DDA327703:DDC327704 DMW327703:DMY327704 DWS327703:DWU327704 EGO327703:EGQ327704 EQK327703:EQM327704 FAG327703:FAI327704 FKC327703:FKE327704 FTY327703:FUA327704 GDU327703:GDW327704 GNQ327703:GNS327704 GXM327703:GXO327704 HHI327703:HHK327704 HRE327703:HRG327704 IBA327703:IBC327704 IKW327703:IKY327704 IUS327703:IUU327704 JEO327703:JEQ327704 JOK327703:JOM327704 JYG327703:JYI327704 KIC327703:KIE327704 KRY327703:KSA327704 LBU327703:LBW327704 LLQ327703:LLS327704 LVM327703:LVO327704 MFI327703:MFK327704 MPE327703:MPG327704 MZA327703:MZC327704 NIW327703:NIY327704 NSS327703:NSU327704 OCO327703:OCQ327704 OMK327703:OMM327704 OWG327703:OWI327704 PGC327703:PGE327704 PPY327703:PQA327704 PZU327703:PZW327704 QJQ327703:QJS327704 QTM327703:QTO327704 RDI327703:RDK327704 RNE327703:RNG327704 RXA327703:RXC327704 SGW327703:SGY327704 SQS327703:SQU327704 TAO327703:TAQ327704 TKK327703:TKM327704 TUG327703:TUI327704 UEC327703:UEE327704 UNY327703:UOA327704 UXU327703:UXW327704 VHQ327703:VHS327704 VRM327703:VRO327704 WBI327703:WBK327704 WLE327703:WLG327704 WVA327703:WVC327704 L393239:N393240 IO393239:IQ393240 SK393239:SM393240 ACG393239:ACI393240 AMC393239:AME393240 AVY393239:AWA393240 BFU393239:BFW393240 BPQ393239:BPS393240 BZM393239:BZO393240 CJI393239:CJK393240 CTE393239:CTG393240 DDA393239:DDC393240 DMW393239:DMY393240 DWS393239:DWU393240 EGO393239:EGQ393240 EQK393239:EQM393240 FAG393239:FAI393240 FKC393239:FKE393240 FTY393239:FUA393240 GDU393239:GDW393240 GNQ393239:GNS393240 GXM393239:GXO393240 HHI393239:HHK393240 HRE393239:HRG393240 IBA393239:IBC393240 IKW393239:IKY393240 IUS393239:IUU393240 JEO393239:JEQ393240 JOK393239:JOM393240 JYG393239:JYI393240 KIC393239:KIE393240 KRY393239:KSA393240 LBU393239:LBW393240 LLQ393239:LLS393240 LVM393239:LVO393240 MFI393239:MFK393240 MPE393239:MPG393240 MZA393239:MZC393240 NIW393239:NIY393240 NSS393239:NSU393240 OCO393239:OCQ393240 OMK393239:OMM393240 OWG393239:OWI393240 PGC393239:PGE393240 PPY393239:PQA393240 PZU393239:PZW393240 QJQ393239:QJS393240 QTM393239:QTO393240 RDI393239:RDK393240 RNE393239:RNG393240 RXA393239:RXC393240 SGW393239:SGY393240 SQS393239:SQU393240 TAO393239:TAQ393240 TKK393239:TKM393240 TUG393239:TUI393240 UEC393239:UEE393240 UNY393239:UOA393240 UXU393239:UXW393240 VHQ393239:VHS393240 VRM393239:VRO393240 WBI393239:WBK393240 WLE393239:WLG393240 WVA393239:WVC393240 L458775:N458776 IO458775:IQ458776 SK458775:SM458776 ACG458775:ACI458776 AMC458775:AME458776 AVY458775:AWA458776 BFU458775:BFW458776 BPQ458775:BPS458776 BZM458775:BZO458776 CJI458775:CJK458776 CTE458775:CTG458776 DDA458775:DDC458776 DMW458775:DMY458776 DWS458775:DWU458776 EGO458775:EGQ458776 EQK458775:EQM458776 FAG458775:FAI458776 FKC458775:FKE458776 FTY458775:FUA458776 GDU458775:GDW458776 GNQ458775:GNS458776 GXM458775:GXO458776 HHI458775:HHK458776 HRE458775:HRG458776 IBA458775:IBC458776 IKW458775:IKY458776 IUS458775:IUU458776 JEO458775:JEQ458776 JOK458775:JOM458776 JYG458775:JYI458776 KIC458775:KIE458776 KRY458775:KSA458776 LBU458775:LBW458776 LLQ458775:LLS458776 LVM458775:LVO458776 MFI458775:MFK458776 MPE458775:MPG458776 MZA458775:MZC458776 NIW458775:NIY458776 NSS458775:NSU458776 OCO458775:OCQ458776 OMK458775:OMM458776 OWG458775:OWI458776 PGC458775:PGE458776 PPY458775:PQA458776 PZU458775:PZW458776 QJQ458775:QJS458776 QTM458775:QTO458776 RDI458775:RDK458776 RNE458775:RNG458776 RXA458775:RXC458776 SGW458775:SGY458776 SQS458775:SQU458776 TAO458775:TAQ458776 TKK458775:TKM458776 TUG458775:TUI458776 UEC458775:UEE458776 UNY458775:UOA458776 UXU458775:UXW458776 VHQ458775:VHS458776 VRM458775:VRO458776 WBI458775:WBK458776 WLE458775:WLG458776 WVA458775:WVC458776 L524311:N524312 IO524311:IQ524312 SK524311:SM524312 ACG524311:ACI524312 AMC524311:AME524312 AVY524311:AWA524312 BFU524311:BFW524312 BPQ524311:BPS524312 BZM524311:BZO524312 CJI524311:CJK524312 CTE524311:CTG524312 DDA524311:DDC524312 DMW524311:DMY524312 DWS524311:DWU524312 EGO524311:EGQ524312 EQK524311:EQM524312 FAG524311:FAI524312 FKC524311:FKE524312 FTY524311:FUA524312 GDU524311:GDW524312 GNQ524311:GNS524312 GXM524311:GXO524312 HHI524311:HHK524312 HRE524311:HRG524312 IBA524311:IBC524312 IKW524311:IKY524312 IUS524311:IUU524312 JEO524311:JEQ524312 JOK524311:JOM524312 JYG524311:JYI524312 KIC524311:KIE524312 KRY524311:KSA524312 LBU524311:LBW524312 LLQ524311:LLS524312 LVM524311:LVO524312 MFI524311:MFK524312 MPE524311:MPG524312 MZA524311:MZC524312 NIW524311:NIY524312 NSS524311:NSU524312 OCO524311:OCQ524312 OMK524311:OMM524312 OWG524311:OWI524312 PGC524311:PGE524312 PPY524311:PQA524312 PZU524311:PZW524312 QJQ524311:QJS524312 QTM524311:QTO524312 RDI524311:RDK524312 RNE524311:RNG524312 RXA524311:RXC524312 SGW524311:SGY524312 SQS524311:SQU524312 TAO524311:TAQ524312 TKK524311:TKM524312 TUG524311:TUI524312 UEC524311:UEE524312 UNY524311:UOA524312 UXU524311:UXW524312 VHQ524311:VHS524312 VRM524311:VRO524312 WBI524311:WBK524312 WLE524311:WLG524312 WVA524311:WVC524312 L589847:N589848 IO589847:IQ589848 SK589847:SM589848 ACG589847:ACI589848 AMC589847:AME589848 AVY589847:AWA589848 BFU589847:BFW589848 BPQ589847:BPS589848 BZM589847:BZO589848 CJI589847:CJK589848 CTE589847:CTG589848 DDA589847:DDC589848 DMW589847:DMY589848 DWS589847:DWU589848 EGO589847:EGQ589848 EQK589847:EQM589848 FAG589847:FAI589848 FKC589847:FKE589848 FTY589847:FUA589848 GDU589847:GDW589848 GNQ589847:GNS589848 GXM589847:GXO589848 HHI589847:HHK589848 HRE589847:HRG589848 IBA589847:IBC589848 IKW589847:IKY589848 IUS589847:IUU589848 JEO589847:JEQ589848 JOK589847:JOM589848 JYG589847:JYI589848 KIC589847:KIE589848 KRY589847:KSA589848 LBU589847:LBW589848 LLQ589847:LLS589848 LVM589847:LVO589848 MFI589847:MFK589848 MPE589847:MPG589848 MZA589847:MZC589848 NIW589847:NIY589848 NSS589847:NSU589848 OCO589847:OCQ589848 OMK589847:OMM589848 OWG589847:OWI589848 PGC589847:PGE589848 PPY589847:PQA589848 PZU589847:PZW589848 QJQ589847:QJS589848 QTM589847:QTO589848 RDI589847:RDK589848 RNE589847:RNG589848 RXA589847:RXC589848 SGW589847:SGY589848 SQS589847:SQU589848 TAO589847:TAQ589848 TKK589847:TKM589848 TUG589847:TUI589848 UEC589847:UEE589848 UNY589847:UOA589848 UXU589847:UXW589848 VHQ589847:VHS589848 VRM589847:VRO589848 WBI589847:WBK589848 WLE589847:WLG589848 WVA589847:WVC589848 L655383:N655384 IO655383:IQ655384 SK655383:SM655384 ACG655383:ACI655384 AMC655383:AME655384 AVY655383:AWA655384 BFU655383:BFW655384 BPQ655383:BPS655384 BZM655383:BZO655384 CJI655383:CJK655384 CTE655383:CTG655384 DDA655383:DDC655384 DMW655383:DMY655384 DWS655383:DWU655384 EGO655383:EGQ655384 EQK655383:EQM655384 FAG655383:FAI655384 FKC655383:FKE655384 FTY655383:FUA655384 GDU655383:GDW655384 GNQ655383:GNS655384 GXM655383:GXO655384 HHI655383:HHK655384 HRE655383:HRG655384 IBA655383:IBC655384 IKW655383:IKY655384 IUS655383:IUU655384 JEO655383:JEQ655384 JOK655383:JOM655384 JYG655383:JYI655384 KIC655383:KIE655384 KRY655383:KSA655384 LBU655383:LBW655384 LLQ655383:LLS655384 LVM655383:LVO655384 MFI655383:MFK655384 MPE655383:MPG655384 MZA655383:MZC655384 NIW655383:NIY655384 NSS655383:NSU655384 OCO655383:OCQ655384 OMK655383:OMM655384 OWG655383:OWI655384 PGC655383:PGE655384 PPY655383:PQA655384 PZU655383:PZW655384 QJQ655383:QJS655384 QTM655383:QTO655384 RDI655383:RDK655384 RNE655383:RNG655384 RXA655383:RXC655384 SGW655383:SGY655384 SQS655383:SQU655384 TAO655383:TAQ655384 TKK655383:TKM655384 TUG655383:TUI655384 UEC655383:UEE655384 UNY655383:UOA655384 UXU655383:UXW655384 VHQ655383:VHS655384 VRM655383:VRO655384 WBI655383:WBK655384 WLE655383:WLG655384 WVA655383:WVC655384 L720919:N720920 IO720919:IQ720920 SK720919:SM720920 ACG720919:ACI720920 AMC720919:AME720920 AVY720919:AWA720920 BFU720919:BFW720920 BPQ720919:BPS720920 BZM720919:BZO720920 CJI720919:CJK720920 CTE720919:CTG720920 DDA720919:DDC720920 DMW720919:DMY720920 DWS720919:DWU720920 EGO720919:EGQ720920 EQK720919:EQM720920 FAG720919:FAI720920 FKC720919:FKE720920 FTY720919:FUA720920 GDU720919:GDW720920 GNQ720919:GNS720920 GXM720919:GXO720920 HHI720919:HHK720920 HRE720919:HRG720920 IBA720919:IBC720920 IKW720919:IKY720920 IUS720919:IUU720920 JEO720919:JEQ720920 JOK720919:JOM720920 JYG720919:JYI720920 KIC720919:KIE720920 KRY720919:KSA720920 LBU720919:LBW720920 LLQ720919:LLS720920 LVM720919:LVO720920 MFI720919:MFK720920 MPE720919:MPG720920 MZA720919:MZC720920 NIW720919:NIY720920 NSS720919:NSU720920 OCO720919:OCQ720920 OMK720919:OMM720920 OWG720919:OWI720920 PGC720919:PGE720920 PPY720919:PQA720920 PZU720919:PZW720920 QJQ720919:QJS720920 QTM720919:QTO720920 RDI720919:RDK720920 RNE720919:RNG720920 RXA720919:RXC720920 SGW720919:SGY720920 SQS720919:SQU720920 TAO720919:TAQ720920 TKK720919:TKM720920 TUG720919:TUI720920 UEC720919:UEE720920 UNY720919:UOA720920 UXU720919:UXW720920 VHQ720919:VHS720920 VRM720919:VRO720920 WBI720919:WBK720920 WLE720919:WLG720920 WVA720919:WVC720920 L786455:N786456 IO786455:IQ786456 SK786455:SM786456 ACG786455:ACI786456 AMC786455:AME786456 AVY786455:AWA786456 BFU786455:BFW786456 BPQ786455:BPS786456 BZM786455:BZO786456 CJI786455:CJK786456 CTE786455:CTG786456 DDA786455:DDC786456 DMW786455:DMY786456 DWS786455:DWU786456 EGO786455:EGQ786456 EQK786455:EQM786456 FAG786455:FAI786456 FKC786455:FKE786456 FTY786455:FUA786456 GDU786455:GDW786456 GNQ786455:GNS786456 GXM786455:GXO786456 HHI786455:HHK786456 HRE786455:HRG786456 IBA786455:IBC786456 IKW786455:IKY786456 IUS786455:IUU786456 JEO786455:JEQ786456 JOK786455:JOM786456 JYG786455:JYI786456 KIC786455:KIE786456 KRY786455:KSA786456 LBU786455:LBW786456 LLQ786455:LLS786456 LVM786455:LVO786456 MFI786455:MFK786456 MPE786455:MPG786456 MZA786455:MZC786456 NIW786455:NIY786456 NSS786455:NSU786456 OCO786455:OCQ786456 OMK786455:OMM786456 OWG786455:OWI786456 PGC786455:PGE786456 PPY786455:PQA786456 PZU786455:PZW786456 QJQ786455:QJS786456 QTM786455:QTO786456 RDI786455:RDK786456 RNE786455:RNG786456 RXA786455:RXC786456 SGW786455:SGY786456 SQS786455:SQU786456 TAO786455:TAQ786456 TKK786455:TKM786456 TUG786455:TUI786456 UEC786455:UEE786456 UNY786455:UOA786456 UXU786455:UXW786456 VHQ786455:VHS786456 VRM786455:VRO786456 WBI786455:WBK786456 WLE786455:WLG786456 WVA786455:WVC786456 L851991:N851992 IO851991:IQ851992 SK851991:SM851992 ACG851991:ACI851992 AMC851991:AME851992 AVY851991:AWA851992 BFU851991:BFW851992 BPQ851991:BPS851992 BZM851991:BZO851992 CJI851991:CJK851992 CTE851991:CTG851992 DDA851991:DDC851992 DMW851991:DMY851992 DWS851991:DWU851992 EGO851991:EGQ851992 EQK851991:EQM851992 FAG851991:FAI851992 FKC851991:FKE851992 FTY851991:FUA851992 GDU851991:GDW851992 GNQ851991:GNS851992 GXM851991:GXO851992 HHI851991:HHK851992 HRE851991:HRG851992 IBA851991:IBC851992 IKW851991:IKY851992 IUS851991:IUU851992 JEO851991:JEQ851992 JOK851991:JOM851992 JYG851991:JYI851992 KIC851991:KIE851992 KRY851991:KSA851992 LBU851991:LBW851992 LLQ851991:LLS851992 LVM851991:LVO851992 MFI851991:MFK851992 MPE851991:MPG851992 MZA851991:MZC851992 NIW851991:NIY851992 NSS851991:NSU851992 OCO851991:OCQ851992 OMK851991:OMM851992 OWG851991:OWI851992 PGC851991:PGE851992 PPY851991:PQA851992 PZU851991:PZW851992 QJQ851991:QJS851992 QTM851991:QTO851992 RDI851991:RDK851992 RNE851991:RNG851992 RXA851991:RXC851992 SGW851991:SGY851992 SQS851991:SQU851992 TAO851991:TAQ851992 TKK851991:TKM851992 TUG851991:TUI851992 UEC851991:UEE851992 UNY851991:UOA851992 UXU851991:UXW851992 VHQ851991:VHS851992 VRM851991:VRO851992 WBI851991:WBK851992 WLE851991:WLG851992 WVA851991:WVC851992 L917527:N917528 IO917527:IQ917528 SK917527:SM917528 ACG917527:ACI917528 AMC917527:AME917528 AVY917527:AWA917528 BFU917527:BFW917528 BPQ917527:BPS917528 BZM917527:BZO917528 CJI917527:CJK917528 CTE917527:CTG917528 DDA917527:DDC917528 DMW917527:DMY917528 DWS917527:DWU917528 EGO917527:EGQ917528 EQK917527:EQM917528 FAG917527:FAI917528 FKC917527:FKE917528 FTY917527:FUA917528 GDU917527:GDW917528 GNQ917527:GNS917528 GXM917527:GXO917528 HHI917527:HHK917528 HRE917527:HRG917528 IBA917527:IBC917528 IKW917527:IKY917528 IUS917527:IUU917528 JEO917527:JEQ917528 JOK917527:JOM917528 JYG917527:JYI917528 KIC917527:KIE917528 KRY917527:KSA917528 LBU917527:LBW917528 LLQ917527:LLS917528 LVM917527:LVO917528 MFI917527:MFK917528 MPE917527:MPG917528 MZA917527:MZC917528 NIW917527:NIY917528 NSS917527:NSU917528 OCO917527:OCQ917528 OMK917527:OMM917528 OWG917527:OWI917528 PGC917527:PGE917528 PPY917527:PQA917528 PZU917527:PZW917528 QJQ917527:QJS917528 QTM917527:QTO917528 RDI917527:RDK917528 RNE917527:RNG917528 RXA917527:RXC917528 SGW917527:SGY917528 SQS917527:SQU917528 TAO917527:TAQ917528 TKK917527:TKM917528 TUG917527:TUI917528 UEC917527:UEE917528 UNY917527:UOA917528 UXU917527:UXW917528 VHQ917527:VHS917528 VRM917527:VRO917528 WBI917527:WBK917528 WLE917527:WLG917528 WVA917527:WVC917528 L983063:N983064 IO983063:IQ983064 SK983063:SM983064 ACG983063:ACI983064 AMC983063:AME983064 AVY983063:AWA983064 BFU983063:BFW983064 BPQ983063:BPS983064 BZM983063:BZO983064 CJI983063:CJK983064 CTE983063:CTG983064 DDA983063:DDC983064 DMW983063:DMY983064 DWS983063:DWU983064 EGO983063:EGQ983064 EQK983063:EQM983064 FAG983063:FAI983064 FKC983063:FKE983064 FTY983063:FUA983064 GDU983063:GDW983064 GNQ983063:GNS983064 GXM983063:GXO983064 HHI983063:HHK983064 HRE983063:HRG983064 IBA983063:IBC983064 IKW983063:IKY983064 IUS983063:IUU983064 JEO983063:JEQ983064 JOK983063:JOM983064 JYG983063:JYI983064 KIC983063:KIE983064 KRY983063:KSA983064 LBU983063:LBW983064 LLQ983063:LLS983064 LVM983063:LVO983064 MFI983063:MFK983064 MPE983063:MPG983064 MZA983063:MZC983064 NIW983063:NIY983064 NSS983063:NSU983064 OCO983063:OCQ983064 OMK983063:OMM983064 OWG983063:OWI983064 PGC983063:PGE983064 PPY983063:PQA983064 PZU983063:PZW983064 QJQ983063:QJS983064 QTM983063:QTO983064 RDI983063:RDK983064 RNE983063:RNG983064 RXA983063:RXC983064 SGW983063:SGY983064 SQS983063:SQU983064 TAO983063:TAQ983064 TKK983063:TKM983064 TUG983063:TUI983064 UEC983063:UEE983064 UNY983063:UOA983064 UXU983063:UXW983064 VHQ983063:VHS983064 VRM983063:VRO983064 WBI983063:WBK983064 WLE983063:WLG983064 WVA983063:WVC983064 TUS983052:TVG983052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UEO983052:UFC983052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UOK983052:UOY983052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T46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T65580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T131116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T196652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T262188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T327724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T393260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T458796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T524332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T589868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T655404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T720940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T786476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T852012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T917548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T983084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W65545:W65548 IZ65545:IZ65548 SV65545:SV65548 ACR65545:ACR65548 AMN65545:AMN65548 AWJ65545:AWJ65548 BGF65545:BGF65548 BQB65545:BQB65548 BZX65545:BZX65548 CJT65545:CJT65548 CTP65545:CTP65548 DDL65545:DDL65548 DNH65545:DNH65548 DXD65545:DXD65548 EGZ65545:EGZ65548 EQV65545:EQV65548 FAR65545:FAR65548 FKN65545:FKN65548 FUJ65545:FUJ65548 GEF65545:GEF65548 GOB65545:GOB65548 GXX65545:GXX65548 HHT65545:HHT65548 HRP65545:HRP65548 IBL65545:IBL65548 ILH65545:ILH65548 IVD65545:IVD65548 JEZ65545:JEZ65548 JOV65545:JOV65548 JYR65545:JYR65548 KIN65545:KIN65548 KSJ65545:KSJ65548 LCF65545:LCF65548 LMB65545:LMB65548 LVX65545:LVX65548 MFT65545:MFT65548 MPP65545:MPP65548 MZL65545:MZL65548 NJH65545:NJH65548 NTD65545:NTD65548 OCZ65545:OCZ65548 OMV65545:OMV65548 OWR65545:OWR65548 PGN65545:PGN65548 PQJ65545:PQJ65548 QAF65545:QAF65548 QKB65545:QKB65548 QTX65545:QTX65548 RDT65545:RDT65548 RNP65545:RNP65548 RXL65545:RXL65548 SHH65545:SHH65548 SRD65545:SRD65548 TAZ65545:TAZ65548 TKV65545:TKV65548 TUR65545:TUR65548 UEN65545:UEN65548 UOJ65545:UOJ65548 UYF65545:UYF65548 VIB65545:VIB65548 VRX65545:VRX65548 WBT65545:WBT65548 WLP65545:WLP65548 WVL65545:WVL65548 W131081:W131084 IZ131081:IZ131084 SV131081:SV131084 ACR131081:ACR131084 AMN131081:AMN131084 AWJ131081:AWJ131084 BGF131081:BGF131084 BQB131081:BQB131084 BZX131081:BZX131084 CJT131081:CJT131084 CTP131081:CTP131084 DDL131081:DDL131084 DNH131081:DNH131084 DXD131081:DXD131084 EGZ131081:EGZ131084 EQV131081:EQV131084 FAR131081:FAR131084 FKN131081:FKN131084 FUJ131081:FUJ131084 GEF131081:GEF131084 GOB131081:GOB131084 GXX131081:GXX131084 HHT131081:HHT131084 HRP131081:HRP131084 IBL131081:IBL131084 ILH131081:ILH131084 IVD131081:IVD131084 JEZ131081:JEZ131084 JOV131081:JOV131084 JYR131081:JYR131084 KIN131081:KIN131084 KSJ131081:KSJ131084 LCF131081:LCF131084 LMB131081:LMB131084 LVX131081:LVX131084 MFT131081:MFT131084 MPP131081:MPP131084 MZL131081:MZL131084 NJH131081:NJH131084 NTD131081:NTD131084 OCZ131081:OCZ131084 OMV131081:OMV131084 OWR131081:OWR131084 PGN131081:PGN131084 PQJ131081:PQJ131084 QAF131081:QAF131084 QKB131081:QKB131084 QTX131081:QTX131084 RDT131081:RDT131084 RNP131081:RNP131084 RXL131081:RXL131084 SHH131081:SHH131084 SRD131081:SRD131084 TAZ131081:TAZ131084 TKV131081:TKV131084 TUR131081:TUR131084 UEN131081:UEN131084 UOJ131081:UOJ131084 UYF131081:UYF131084 VIB131081:VIB131084 VRX131081:VRX131084 WBT131081:WBT131084 WLP131081:WLP131084 WVL131081:WVL131084 W196617:W196620 IZ196617:IZ196620 SV196617:SV196620 ACR196617:ACR196620 AMN196617:AMN196620 AWJ196617:AWJ196620 BGF196617:BGF196620 BQB196617:BQB196620 BZX196617:BZX196620 CJT196617:CJT196620 CTP196617:CTP196620 DDL196617:DDL196620 DNH196617:DNH196620 DXD196617:DXD196620 EGZ196617:EGZ196620 EQV196617:EQV196620 FAR196617:FAR196620 FKN196617:FKN196620 FUJ196617:FUJ196620 GEF196617:GEF196620 GOB196617:GOB196620 GXX196617:GXX196620 HHT196617:HHT196620 HRP196617:HRP196620 IBL196617:IBL196620 ILH196617:ILH196620 IVD196617:IVD196620 JEZ196617:JEZ196620 JOV196617:JOV196620 JYR196617:JYR196620 KIN196617:KIN196620 KSJ196617:KSJ196620 LCF196617:LCF196620 LMB196617:LMB196620 LVX196617:LVX196620 MFT196617:MFT196620 MPP196617:MPP196620 MZL196617:MZL196620 NJH196617:NJH196620 NTD196617:NTD196620 OCZ196617:OCZ196620 OMV196617:OMV196620 OWR196617:OWR196620 PGN196617:PGN196620 PQJ196617:PQJ196620 QAF196617:QAF196620 QKB196617:QKB196620 QTX196617:QTX196620 RDT196617:RDT196620 RNP196617:RNP196620 RXL196617:RXL196620 SHH196617:SHH196620 SRD196617:SRD196620 TAZ196617:TAZ196620 TKV196617:TKV196620 TUR196617:TUR196620 UEN196617:UEN196620 UOJ196617:UOJ196620 UYF196617:UYF196620 VIB196617:VIB196620 VRX196617:VRX196620 WBT196617:WBT196620 WLP196617:WLP196620 WVL196617:WVL196620 W262153:W262156 IZ262153:IZ262156 SV262153:SV262156 ACR262153:ACR262156 AMN262153:AMN262156 AWJ262153:AWJ262156 BGF262153:BGF262156 BQB262153:BQB262156 BZX262153:BZX262156 CJT262153:CJT262156 CTP262153:CTP262156 DDL262153:DDL262156 DNH262153:DNH262156 DXD262153:DXD262156 EGZ262153:EGZ262156 EQV262153:EQV262156 FAR262153:FAR262156 FKN262153:FKN262156 FUJ262153:FUJ262156 GEF262153:GEF262156 GOB262153:GOB262156 GXX262153:GXX262156 HHT262153:HHT262156 HRP262153:HRP262156 IBL262153:IBL262156 ILH262153:ILH262156 IVD262153:IVD262156 JEZ262153:JEZ262156 JOV262153:JOV262156 JYR262153:JYR262156 KIN262153:KIN262156 KSJ262153:KSJ262156 LCF262153:LCF262156 LMB262153:LMB262156 LVX262153:LVX262156 MFT262153:MFT262156 MPP262153:MPP262156 MZL262153:MZL262156 NJH262153:NJH262156 NTD262153:NTD262156 OCZ262153:OCZ262156 OMV262153:OMV262156 OWR262153:OWR262156 PGN262153:PGN262156 PQJ262153:PQJ262156 QAF262153:QAF262156 QKB262153:QKB262156 QTX262153:QTX262156 RDT262153:RDT262156 RNP262153:RNP262156 RXL262153:RXL262156 SHH262153:SHH262156 SRD262153:SRD262156 TAZ262153:TAZ262156 TKV262153:TKV262156 TUR262153:TUR262156 UEN262153:UEN262156 UOJ262153:UOJ262156 UYF262153:UYF262156 VIB262153:VIB262156 VRX262153:VRX262156 WBT262153:WBT262156 WLP262153:WLP262156 WVL262153:WVL262156 W327689:W327692 IZ327689:IZ327692 SV327689:SV327692 ACR327689:ACR327692 AMN327689:AMN327692 AWJ327689:AWJ327692 BGF327689:BGF327692 BQB327689:BQB327692 BZX327689:BZX327692 CJT327689:CJT327692 CTP327689:CTP327692 DDL327689:DDL327692 DNH327689:DNH327692 DXD327689:DXD327692 EGZ327689:EGZ327692 EQV327689:EQV327692 FAR327689:FAR327692 FKN327689:FKN327692 FUJ327689:FUJ327692 GEF327689:GEF327692 GOB327689:GOB327692 GXX327689:GXX327692 HHT327689:HHT327692 HRP327689:HRP327692 IBL327689:IBL327692 ILH327689:ILH327692 IVD327689:IVD327692 JEZ327689:JEZ327692 JOV327689:JOV327692 JYR327689:JYR327692 KIN327689:KIN327692 KSJ327689:KSJ327692 LCF327689:LCF327692 LMB327689:LMB327692 LVX327689:LVX327692 MFT327689:MFT327692 MPP327689:MPP327692 MZL327689:MZL327692 NJH327689:NJH327692 NTD327689:NTD327692 OCZ327689:OCZ327692 OMV327689:OMV327692 OWR327689:OWR327692 PGN327689:PGN327692 PQJ327689:PQJ327692 QAF327689:QAF327692 QKB327689:QKB327692 QTX327689:QTX327692 RDT327689:RDT327692 RNP327689:RNP327692 RXL327689:RXL327692 SHH327689:SHH327692 SRD327689:SRD327692 TAZ327689:TAZ327692 TKV327689:TKV327692 TUR327689:TUR327692 UEN327689:UEN327692 UOJ327689:UOJ327692 UYF327689:UYF327692 VIB327689:VIB327692 VRX327689:VRX327692 WBT327689:WBT327692 WLP327689:WLP327692 WVL327689:WVL327692 W393225:W393228 IZ393225:IZ393228 SV393225:SV393228 ACR393225:ACR393228 AMN393225:AMN393228 AWJ393225:AWJ393228 BGF393225:BGF393228 BQB393225:BQB393228 BZX393225:BZX393228 CJT393225:CJT393228 CTP393225:CTP393228 DDL393225:DDL393228 DNH393225:DNH393228 DXD393225:DXD393228 EGZ393225:EGZ393228 EQV393225:EQV393228 FAR393225:FAR393228 FKN393225:FKN393228 FUJ393225:FUJ393228 GEF393225:GEF393228 GOB393225:GOB393228 GXX393225:GXX393228 HHT393225:HHT393228 HRP393225:HRP393228 IBL393225:IBL393228 ILH393225:ILH393228 IVD393225:IVD393228 JEZ393225:JEZ393228 JOV393225:JOV393228 JYR393225:JYR393228 KIN393225:KIN393228 KSJ393225:KSJ393228 LCF393225:LCF393228 LMB393225:LMB393228 LVX393225:LVX393228 MFT393225:MFT393228 MPP393225:MPP393228 MZL393225:MZL393228 NJH393225:NJH393228 NTD393225:NTD393228 OCZ393225:OCZ393228 OMV393225:OMV393228 OWR393225:OWR393228 PGN393225:PGN393228 PQJ393225:PQJ393228 QAF393225:QAF393228 QKB393225:QKB393228 QTX393225:QTX393228 RDT393225:RDT393228 RNP393225:RNP393228 RXL393225:RXL393228 SHH393225:SHH393228 SRD393225:SRD393228 TAZ393225:TAZ393228 TKV393225:TKV393228 TUR393225:TUR393228 UEN393225:UEN393228 UOJ393225:UOJ393228 UYF393225:UYF393228 VIB393225:VIB393228 VRX393225:VRX393228 WBT393225:WBT393228 WLP393225:WLP393228 WVL393225:WVL393228 W458761:W458764 IZ458761:IZ458764 SV458761:SV458764 ACR458761:ACR458764 AMN458761:AMN458764 AWJ458761:AWJ458764 BGF458761:BGF458764 BQB458761:BQB458764 BZX458761:BZX458764 CJT458761:CJT458764 CTP458761:CTP458764 DDL458761:DDL458764 DNH458761:DNH458764 DXD458761:DXD458764 EGZ458761:EGZ458764 EQV458761:EQV458764 FAR458761:FAR458764 FKN458761:FKN458764 FUJ458761:FUJ458764 GEF458761:GEF458764 GOB458761:GOB458764 GXX458761:GXX458764 HHT458761:HHT458764 HRP458761:HRP458764 IBL458761:IBL458764 ILH458761:ILH458764 IVD458761:IVD458764 JEZ458761:JEZ458764 JOV458761:JOV458764 JYR458761:JYR458764 KIN458761:KIN458764 KSJ458761:KSJ458764 LCF458761:LCF458764 LMB458761:LMB458764 LVX458761:LVX458764 MFT458761:MFT458764 MPP458761:MPP458764 MZL458761:MZL458764 NJH458761:NJH458764 NTD458761:NTD458764 OCZ458761:OCZ458764 OMV458761:OMV458764 OWR458761:OWR458764 PGN458761:PGN458764 PQJ458761:PQJ458764 QAF458761:QAF458764 QKB458761:QKB458764 QTX458761:QTX458764 RDT458761:RDT458764 RNP458761:RNP458764 RXL458761:RXL458764 SHH458761:SHH458764 SRD458761:SRD458764 TAZ458761:TAZ458764 TKV458761:TKV458764 TUR458761:TUR458764 UEN458761:UEN458764 UOJ458761:UOJ458764 UYF458761:UYF458764 VIB458761:VIB458764 VRX458761:VRX458764 WBT458761:WBT458764 WLP458761:WLP458764 WVL458761:WVL458764 W524297:W524300 IZ524297:IZ524300 SV524297:SV524300 ACR524297:ACR524300 AMN524297:AMN524300 AWJ524297:AWJ524300 BGF524297:BGF524300 BQB524297:BQB524300 BZX524297:BZX524300 CJT524297:CJT524300 CTP524297:CTP524300 DDL524297:DDL524300 DNH524297:DNH524300 DXD524297:DXD524300 EGZ524297:EGZ524300 EQV524297:EQV524300 FAR524297:FAR524300 FKN524297:FKN524300 FUJ524297:FUJ524300 GEF524297:GEF524300 GOB524297:GOB524300 GXX524297:GXX524300 HHT524297:HHT524300 HRP524297:HRP524300 IBL524297:IBL524300 ILH524297:ILH524300 IVD524297:IVD524300 JEZ524297:JEZ524300 JOV524297:JOV524300 JYR524297:JYR524300 KIN524297:KIN524300 KSJ524297:KSJ524300 LCF524297:LCF524300 LMB524297:LMB524300 LVX524297:LVX524300 MFT524297:MFT524300 MPP524297:MPP524300 MZL524297:MZL524300 NJH524297:NJH524300 NTD524297:NTD524300 OCZ524297:OCZ524300 OMV524297:OMV524300 OWR524297:OWR524300 PGN524297:PGN524300 PQJ524297:PQJ524300 QAF524297:QAF524300 QKB524297:QKB524300 QTX524297:QTX524300 RDT524297:RDT524300 RNP524297:RNP524300 RXL524297:RXL524300 SHH524297:SHH524300 SRD524297:SRD524300 TAZ524297:TAZ524300 TKV524297:TKV524300 TUR524297:TUR524300 UEN524297:UEN524300 UOJ524297:UOJ524300 UYF524297:UYF524300 VIB524297:VIB524300 VRX524297:VRX524300 WBT524297:WBT524300 WLP524297:WLP524300 WVL524297:WVL524300 W589833:W589836 IZ589833:IZ589836 SV589833:SV589836 ACR589833:ACR589836 AMN589833:AMN589836 AWJ589833:AWJ589836 BGF589833:BGF589836 BQB589833:BQB589836 BZX589833:BZX589836 CJT589833:CJT589836 CTP589833:CTP589836 DDL589833:DDL589836 DNH589833:DNH589836 DXD589833:DXD589836 EGZ589833:EGZ589836 EQV589833:EQV589836 FAR589833:FAR589836 FKN589833:FKN589836 FUJ589833:FUJ589836 GEF589833:GEF589836 GOB589833:GOB589836 GXX589833:GXX589836 HHT589833:HHT589836 HRP589833:HRP589836 IBL589833:IBL589836 ILH589833:ILH589836 IVD589833:IVD589836 JEZ589833:JEZ589836 JOV589833:JOV589836 JYR589833:JYR589836 KIN589833:KIN589836 KSJ589833:KSJ589836 LCF589833:LCF589836 LMB589833:LMB589836 LVX589833:LVX589836 MFT589833:MFT589836 MPP589833:MPP589836 MZL589833:MZL589836 NJH589833:NJH589836 NTD589833:NTD589836 OCZ589833:OCZ589836 OMV589833:OMV589836 OWR589833:OWR589836 PGN589833:PGN589836 PQJ589833:PQJ589836 QAF589833:QAF589836 QKB589833:QKB589836 QTX589833:QTX589836 RDT589833:RDT589836 RNP589833:RNP589836 RXL589833:RXL589836 SHH589833:SHH589836 SRD589833:SRD589836 TAZ589833:TAZ589836 TKV589833:TKV589836 TUR589833:TUR589836 UEN589833:UEN589836 UOJ589833:UOJ589836 UYF589833:UYF589836 VIB589833:VIB589836 VRX589833:VRX589836 WBT589833:WBT589836 WLP589833:WLP589836 WVL589833:WVL589836 W655369:W655372 IZ655369:IZ655372 SV655369:SV655372 ACR655369:ACR655372 AMN655369:AMN655372 AWJ655369:AWJ655372 BGF655369:BGF655372 BQB655369:BQB655372 BZX655369:BZX655372 CJT655369:CJT655372 CTP655369:CTP655372 DDL655369:DDL655372 DNH655369:DNH655372 DXD655369:DXD655372 EGZ655369:EGZ655372 EQV655369:EQV655372 FAR655369:FAR655372 FKN655369:FKN655372 FUJ655369:FUJ655372 GEF655369:GEF655372 GOB655369:GOB655372 GXX655369:GXX655372 HHT655369:HHT655372 HRP655369:HRP655372 IBL655369:IBL655372 ILH655369:ILH655372 IVD655369:IVD655372 JEZ655369:JEZ655372 JOV655369:JOV655372 JYR655369:JYR655372 KIN655369:KIN655372 KSJ655369:KSJ655372 LCF655369:LCF655372 LMB655369:LMB655372 LVX655369:LVX655372 MFT655369:MFT655372 MPP655369:MPP655372 MZL655369:MZL655372 NJH655369:NJH655372 NTD655369:NTD655372 OCZ655369:OCZ655372 OMV655369:OMV655372 OWR655369:OWR655372 PGN655369:PGN655372 PQJ655369:PQJ655372 QAF655369:QAF655372 QKB655369:QKB655372 QTX655369:QTX655372 RDT655369:RDT655372 RNP655369:RNP655372 RXL655369:RXL655372 SHH655369:SHH655372 SRD655369:SRD655372 TAZ655369:TAZ655372 TKV655369:TKV655372 TUR655369:TUR655372 UEN655369:UEN655372 UOJ655369:UOJ655372 UYF655369:UYF655372 VIB655369:VIB655372 VRX655369:VRX655372 WBT655369:WBT655372 WLP655369:WLP655372 WVL655369:WVL655372 W720905:W720908 IZ720905:IZ720908 SV720905:SV720908 ACR720905:ACR720908 AMN720905:AMN720908 AWJ720905:AWJ720908 BGF720905:BGF720908 BQB720905:BQB720908 BZX720905:BZX720908 CJT720905:CJT720908 CTP720905:CTP720908 DDL720905:DDL720908 DNH720905:DNH720908 DXD720905:DXD720908 EGZ720905:EGZ720908 EQV720905:EQV720908 FAR720905:FAR720908 FKN720905:FKN720908 FUJ720905:FUJ720908 GEF720905:GEF720908 GOB720905:GOB720908 GXX720905:GXX720908 HHT720905:HHT720908 HRP720905:HRP720908 IBL720905:IBL720908 ILH720905:ILH720908 IVD720905:IVD720908 JEZ720905:JEZ720908 JOV720905:JOV720908 JYR720905:JYR720908 KIN720905:KIN720908 KSJ720905:KSJ720908 LCF720905:LCF720908 LMB720905:LMB720908 LVX720905:LVX720908 MFT720905:MFT720908 MPP720905:MPP720908 MZL720905:MZL720908 NJH720905:NJH720908 NTD720905:NTD720908 OCZ720905:OCZ720908 OMV720905:OMV720908 OWR720905:OWR720908 PGN720905:PGN720908 PQJ720905:PQJ720908 QAF720905:QAF720908 QKB720905:QKB720908 QTX720905:QTX720908 RDT720905:RDT720908 RNP720905:RNP720908 RXL720905:RXL720908 SHH720905:SHH720908 SRD720905:SRD720908 TAZ720905:TAZ720908 TKV720905:TKV720908 TUR720905:TUR720908 UEN720905:UEN720908 UOJ720905:UOJ720908 UYF720905:UYF720908 VIB720905:VIB720908 VRX720905:VRX720908 WBT720905:WBT720908 WLP720905:WLP720908 WVL720905:WVL720908 W786441:W786444 IZ786441:IZ786444 SV786441:SV786444 ACR786441:ACR786444 AMN786441:AMN786444 AWJ786441:AWJ786444 BGF786441:BGF786444 BQB786441:BQB786444 BZX786441:BZX786444 CJT786441:CJT786444 CTP786441:CTP786444 DDL786441:DDL786444 DNH786441:DNH786444 DXD786441:DXD786444 EGZ786441:EGZ786444 EQV786441:EQV786444 FAR786441:FAR786444 FKN786441:FKN786444 FUJ786441:FUJ786444 GEF786441:GEF786444 GOB786441:GOB786444 GXX786441:GXX786444 HHT786441:HHT786444 HRP786441:HRP786444 IBL786441:IBL786444 ILH786441:ILH786444 IVD786441:IVD786444 JEZ786441:JEZ786444 JOV786441:JOV786444 JYR786441:JYR786444 KIN786441:KIN786444 KSJ786441:KSJ786444 LCF786441:LCF786444 LMB786441:LMB786444 LVX786441:LVX786444 MFT786441:MFT786444 MPP786441:MPP786444 MZL786441:MZL786444 NJH786441:NJH786444 NTD786441:NTD786444 OCZ786441:OCZ786444 OMV786441:OMV786444 OWR786441:OWR786444 PGN786441:PGN786444 PQJ786441:PQJ786444 QAF786441:QAF786444 QKB786441:QKB786444 QTX786441:QTX786444 RDT786441:RDT786444 RNP786441:RNP786444 RXL786441:RXL786444 SHH786441:SHH786444 SRD786441:SRD786444 TAZ786441:TAZ786444 TKV786441:TKV786444 TUR786441:TUR786444 UEN786441:UEN786444 UOJ786441:UOJ786444 UYF786441:UYF786444 VIB786441:VIB786444 VRX786441:VRX786444 WBT786441:WBT786444 WLP786441:WLP786444 WVL786441:WVL786444 W851977:W851980 IZ851977:IZ851980 SV851977:SV851980 ACR851977:ACR851980 AMN851977:AMN851980 AWJ851977:AWJ851980 BGF851977:BGF851980 BQB851977:BQB851980 BZX851977:BZX851980 CJT851977:CJT851980 CTP851977:CTP851980 DDL851977:DDL851980 DNH851977:DNH851980 DXD851977:DXD851980 EGZ851977:EGZ851980 EQV851977:EQV851980 FAR851977:FAR851980 FKN851977:FKN851980 FUJ851977:FUJ851980 GEF851977:GEF851980 GOB851977:GOB851980 GXX851977:GXX851980 HHT851977:HHT851980 HRP851977:HRP851980 IBL851977:IBL851980 ILH851977:ILH851980 IVD851977:IVD851980 JEZ851977:JEZ851980 JOV851977:JOV851980 JYR851977:JYR851980 KIN851977:KIN851980 KSJ851977:KSJ851980 LCF851977:LCF851980 LMB851977:LMB851980 LVX851977:LVX851980 MFT851977:MFT851980 MPP851977:MPP851980 MZL851977:MZL851980 NJH851977:NJH851980 NTD851977:NTD851980 OCZ851977:OCZ851980 OMV851977:OMV851980 OWR851977:OWR851980 PGN851977:PGN851980 PQJ851977:PQJ851980 QAF851977:QAF851980 QKB851977:QKB851980 QTX851977:QTX851980 RDT851977:RDT851980 RNP851977:RNP851980 RXL851977:RXL851980 SHH851977:SHH851980 SRD851977:SRD851980 TAZ851977:TAZ851980 TKV851977:TKV851980 TUR851977:TUR851980 UEN851977:UEN851980 UOJ851977:UOJ851980 UYF851977:UYF851980 VIB851977:VIB851980 VRX851977:VRX851980 WBT851977:WBT851980 WLP851977:WLP851980 WVL851977:WVL851980 W917513:W917516 IZ917513:IZ917516 SV917513:SV917516 ACR917513:ACR917516 AMN917513:AMN917516 AWJ917513:AWJ917516 BGF917513:BGF917516 BQB917513:BQB917516 BZX917513:BZX917516 CJT917513:CJT917516 CTP917513:CTP917516 DDL917513:DDL917516 DNH917513:DNH917516 DXD917513:DXD917516 EGZ917513:EGZ917516 EQV917513:EQV917516 FAR917513:FAR917516 FKN917513:FKN917516 FUJ917513:FUJ917516 GEF917513:GEF917516 GOB917513:GOB917516 GXX917513:GXX917516 HHT917513:HHT917516 HRP917513:HRP917516 IBL917513:IBL917516 ILH917513:ILH917516 IVD917513:IVD917516 JEZ917513:JEZ917516 JOV917513:JOV917516 JYR917513:JYR917516 KIN917513:KIN917516 KSJ917513:KSJ917516 LCF917513:LCF917516 LMB917513:LMB917516 LVX917513:LVX917516 MFT917513:MFT917516 MPP917513:MPP917516 MZL917513:MZL917516 NJH917513:NJH917516 NTD917513:NTD917516 OCZ917513:OCZ917516 OMV917513:OMV917516 OWR917513:OWR917516 PGN917513:PGN917516 PQJ917513:PQJ917516 QAF917513:QAF917516 QKB917513:QKB917516 QTX917513:QTX917516 RDT917513:RDT917516 RNP917513:RNP917516 RXL917513:RXL917516 SHH917513:SHH917516 SRD917513:SRD917516 TAZ917513:TAZ917516 TKV917513:TKV917516 TUR917513:TUR917516 UEN917513:UEN917516 UOJ917513:UOJ917516 UYF917513:UYF917516 VIB917513:VIB917516 VRX917513:VRX917516 WBT917513:WBT917516 WLP917513:WLP917516 WVL917513:WVL917516 W983049:W983052 IZ983049:IZ983052 SV983049:SV983052 ACR983049:ACR983052 AMN983049:AMN983052 AWJ983049:AWJ983052 BGF983049:BGF983052 BQB983049:BQB983052 BZX983049:BZX983052 CJT983049:CJT983052 CTP983049:CTP983052 DDL983049:DDL983052 DNH983049:DNH983052 DXD983049:DXD983052 EGZ983049:EGZ983052 EQV983049:EQV983052 FAR983049:FAR983052 FKN983049:FKN983052 FUJ983049:FUJ983052 GEF983049:GEF983052 GOB983049:GOB983052 GXX983049:GXX983052 HHT983049:HHT983052 HRP983049:HRP983052 IBL983049:IBL983052 ILH983049:ILH983052 IVD983049:IVD983052 JEZ983049:JEZ983052 JOV983049:JOV983052 JYR983049:JYR983052 KIN983049:KIN983052 KSJ983049:KSJ983052 LCF983049:LCF983052 LMB983049:LMB983052 LVX983049:LVX983052 MFT983049:MFT983052 MPP983049:MPP983052 MZL983049:MZL983052 NJH983049:NJH983052 NTD983049:NTD983052 OCZ983049:OCZ983052 OMV983049:OMV983052 OWR983049:OWR983052 PGN983049:PGN983052 PQJ983049:PQJ983052 QAF983049:QAF983052 QKB983049:QKB983052 QTX983049:QTX983052 RDT983049:RDT983052 RNP983049:RNP983052 RXL983049:RXL983052 SHH983049:SHH983052 SRD983049:SRD983052 TAZ983049:TAZ983052 TKV983049:TKV983052 TUR983049:TUR983052 UEN983049:UEN983052 UOJ983049:UOJ983052 UYF983049:UYF983052 VIB983049:VIB983052 VRX983049:VRX983052 WBT983049:WBT983052 WLP983049:WLP983052 WVL983049:WVL983052 X65546:AL65546 JA65546:JO65546 SW65546:TK65546 ACS65546:ADG65546 AMO65546:ANC65546 AWK65546:AWY65546 BGG65546:BGU65546 BQC65546:BQQ65546 BZY65546:CAM65546 CJU65546:CKI65546 CTQ65546:CUE65546 DDM65546:DEA65546 DNI65546:DNW65546 DXE65546:DXS65546 EHA65546:EHO65546 EQW65546:ERK65546 FAS65546:FBG65546 FKO65546:FLC65546 FUK65546:FUY65546 GEG65546:GEU65546 GOC65546:GOQ65546 GXY65546:GYM65546 HHU65546:HII65546 HRQ65546:HSE65546 IBM65546:ICA65546 ILI65546:ILW65546 IVE65546:IVS65546 JFA65546:JFO65546 JOW65546:JPK65546 JYS65546:JZG65546 KIO65546:KJC65546 KSK65546:KSY65546 LCG65546:LCU65546 LMC65546:LMQ65546 LVY65546:LWM65546 MFU65546:MGI65546 MPQ65546:MQE65546 MZM65546:NAA65546 NJI65546:NJW65546 NTE65546:NTS65546 ODA65546:ODO65546 OMW65546:ONK65546 OWS65546:OXG65546 PGO65546:PHC65546 PQK65546:PQY65546 QAG65546:QAU65546 QKC65546:QKQ65546 QTY65546:QUM65546 RDU65546:REI65546 RNQ65546:ROE65546 RXM65546:RYA65546 SHI65546:SHW65546 SRE65546:SRS65546 TBA65546:TBO65546 TKW65546:TLK65546 TUS65546:TVG65546 UEO65546:UFC65546 UOK65546:UOY65546 UYG65546:UYU65546 VIC65546:VIQ65546 VRY65546:VSM65546 WBU65546:WCI65546 WLQ65546:WME65546 WVM65546:WWA65546 X131082:AL131082 JA131082:JO131082 SW131082:TK131082 ACS131082:ADG131082 AMO131082:ANC131082 AWK131082:AWY131082 BGG131082:BGU131082 BQC131082:BQQ131082 BZY131082:CAM131082 CJU131082:CKI131082 CTQ131082:CUE131082 DDM131082:DEA131082 DNI131082:DNW131082 DXE131082:DXS131082 EHA131082:EHO131082 EQW131082:ERK131082 FAS131082:FBG131082 FKO131082:FLC131082 FUK131082:FUY131082 GEG131082:GEU131082 GOC131082:GOQ131082 GXY131082:GYM131082 HHU131082:HII131082 HRQ131082:HSE131082 IBM131082:ICA131082 ILI131082:ILW131082 IVE131082:IVS131082 JFA131082:JFO131082 JOW131082:JPK131082 JYS131082:JZG131082 KIO131082:KJC131082 KSK131082:KSY131082 LCG131082:LCU131082 LMC131082:LMQ131082 LVY131082:LWM131082 MFU131082:MGI131082 MPQ131082:MQE131082 MZM131082:NAA131082 NJI131082:NJW131082 NTE131082:NTS131082 ODA131082:ODO131082 OMW131082:ONK131082 OWS131082:OXG131082 PGO131082:PHC131082 PQK131082:PQY131082 QAG131082:QAU131082 QKC131082:QKQ131082 QTY131082:QUM131082 RDU131082:REI131082 RNQ131082:ROE131082 RXM131082:RYA131082 SHI131082:SHW131082 SRE131082:SRS131082 TBA131082:TBO131082 TKW131082:TLK131082 TUS131082:TVG131082 UEO131082:UFC131082 UOK131082:UOY131082 UYG131082:UYU131082 VIC131082:VIQ131082 VRY131082:VSM131082 WBU131082:WCI131082 WLQ131082:WME131082 WVM131082:WWA131082 X196618:AL196618 JA196618:JO196618 SW196618:TK196618 ACS196618:ADG196618 AMO196618:ANC196618 AWK196618:AWY196618 BGG196618:BGU196618 BQC196618:BQQ196618 BZY196618:CAM196618 CJU196618:CKI196618 CTQ196618:CUE196618 DDM196618:DEA196618 DNI196618:DNW196618 DXE196618:DXS196618 EHA196618:EHO196618 EQW196618:ERK196618 FAS196618:FBG196618 FKO196618:FLC196618 FUK196618:FUY196618 GEG196618:GEU196618 GOC196618:GOQ196618 GXY196618:GYM196618 HHU196618:HII196618 HRQ196618:HSE196618 IBM196618:ICA196618 ILI196618:ILW196618 IVE196618:IVS196618 JFA196618:JFO196618 JOW196618:JPK196618 JYS196618:JZG196618 KIO196618:KJC196618 KSK196618:KSY196618 LCG196618:LCU196618 LMC196618:LMQ196618 LVY196618:LWM196618 MFU196618:MGI196618 MPQ196618:MQE196618 MZM196618:NAA196618 NJI196618:NJW196618 NTE196618:NTS196618 ODA196618:ODO196618 OMW196618:ONK196618 OWS196618:OXG196618 PGO196618:PHC196618 PQK196618:PQY196618 QAG196618:QAU196618 QKC196618:QKQ196618 QTY196618:QUM196618 RDU196618:REI196618 RNQ196618:ROE196618 RXM196618:RYA196618 SHI196618:SHW196618 SRE196618:SRS196618 TBA196618:TBO196618 TKW196618:TLK196618 TUS196618:TVG196618 UEO196618:UFC196618 UOK196618:UOY196618 UYG196618:UYU196618 VIC196618:VIQ196618 VRY196618:VSM196618 WBU196618:WCI196618 WLQ196618:WME196618 WVM196618:WWA196618 X262154:AL262154 JA262154:JO262154 SW262154:TK262154 ACS262154:ADG262154 AMO262154:ANC262154 AWK262154:AWY262154 BGG262154:BGU262154 BQC262154:BQQ262154 BZY262154:CAM262154 CJU262154:CKI262154 CTQ262154:CUE262154 DDM262154:DEA262154 DNI262154:DNW262154 DXE262154:DXS262154 EHA262154:EHO262154 EQW262154:ERK262154 FAS262154:FBG262154 FKO262154:FLC262154 FUK262154:FUY262154 GEG262154:GEU262154 GOC262154:GOQ262154 GXY262154:GYM262154 HHU262154:HII262154 HRQ262154:HSE262154 IBM262154:ICA262154 ILI262154:ILW262154 IVE262154:IVS262154 JFA262154:JFO262154 JOW262154:JPK262154 JYS262154:JZG262154 KIO262154:KJC262154 KSK262154:KSY262154 LCG262154:LCU262154 LMC262154:LMQ262154 LVY262154:LWM262154 MFU262154:MGI262154 MPQ262154:MQE262154 MZM262154:NAA262154 NJI262154:NJW262154 NTE262154:NTS262154 ODA262154:ODO262154 OMW262154:ONK262154 OWS262154:OXG262154 PGO262154:PHC262154 PQK262154:PQY262154 QAG262154:QAU262154 QKC262154:QKQ262154 QTY262154:QUM262154 RDU262154:REI262154 RNQ262154:ROE262154 RXM262154:RYA262154 SHI262154:SHW262154 SRE262154:SRS262154 TBA262154:TBO262154 TKW262154:TLK262154 TUS262154:TVG262154 UEO262154:UFC262154 UOK262154:UOY262154 UYG262154:UYU262154 VIC262154:VIQ262154 VRY262154:VSM262154 WBU262154:WCI262154 WLQ262154:WME262154 WVM262154:WWA262154 X327690:AL327690 JA327690:JO327690 SW327690:TK327690 ACS327690:ADG327690 AMO327690:ANC327690 AWK327690:AWY327690 BGG327690:BGU327690 BQC327690:BQQ327690 BZY327690:CAM327690 CJU327690:CKI327690 CTQ327690:CUE327690 DDM327690:DEA327690 DNI327690:DNW327690 DXE327690:DXS327690 EHA327690:EHO327690 EQW327690:ERK327690 FAS327690:FBG327690 FKO327690:FLC327690 FUK327690:FUY327690 GEG327690:GEU327690 GOC327690:GOQ327690 GXY327690:GYM327690 HHU327690:HII327690 HRQ327690:HSE327690 IBM327690:ICA327690 ILI327690:ILW327690 IVE327690:IVS327690 JFA327690:JFO327690 JOW327690:JPK327690 JYS327690:JZG327690 KIO327690:KJC327690 KSK327690:KSY327690 LCG327690:LCU327690 LMC327690:LMQ327690 LVY327690:LWM327690 MFU327690:MGI327690 MPQ327690:MQE327690 MZM327690:NAA327690 NJI327690:NJW327690 NTE327690:NTS327690 ODA327690:ODO327690 OMW327690:ONK327690 OWS327690:OXG327690 PGO327690:PHC327690 PQK327690:PQY327690 QAG327690:QAU327690 QKC327690:QKQ327690 QTY327690:QUM327690 RDU327690:REI327690 RNQ327690:ROE327690 RXM327690:RYA327690 SHI327690:SHW327690 SRE327690:SRS327690 TBA327690:TBO327690 TKW327690:TLK327690 TUS327690:TVG327690 UEO327690:UFC327690 UOK327690:UOY327690 UYG327690:UYU327690 VIC327690:VIQ327690 VRY327690:VSM327690 WBU327690:WCI327690 WLQ327690:WME327690 WVM327690:WWA327690 X393226:AL393226 JA393226:JO393226 SW393226:TK393226 ACS393226:ADG393226 AMO393226:ANC393226 AWK393226:AWY393226 BGG393226:BGU393226 BQC393226:BQQ393226 BZY393226:CAM393226 CJU393226:CKI393226 CTQ393226:CUE393226 DDM393226:DEA393226 DNI393226:DNW393226 DXE393226:DXS393226 EHA393226:EHO393226 EQW393226:ERK393226 FAS393226:FBG393226 FKO393226:FLC393226 FUK393226:FUY393226 GEG393226:GEU393226 GOC393226:GOQ393226 GXY393226:GYM393226 HHU393226:HII393226 HRQ393226:HSE393226 IBM393226:ICA393226 ILI393226:ILW393226 IVE393226:IVS393226 JFA393226:JFO393226 JOW393226:JPK393226 JYS393226:JZG393226 KIO393226:KJC393226 KSK393226:KSY393226 LCG393226:LCU393226 LMC393226:LMQ393226 LVY393226:LWM393226 MFU393226:MGI393226 MPQ393226:MQE393226 MZM393226:NAA393226 NJI393226:NJW393226 NTE393226:NTS393226 ODA393226:ODO393226 OMW393226:ONK393226 OWS393226:OXG393226 PGO393226:PHC393226 PQK393226:PQY393226 QAG393226:QAU393226 QKC393226:QKQ393226 QTY393226:QUM393226 RDU393226:REI393226 RNQ393226:ROE393226 RXM393226:RYA393226 SHI393226:SHW393226 SRE393226:SRS393226 TBA393226:TBO393226 TKW393226:TLK393226 TUS393226:TVG393226 UEO393226:UFC393226 UOK393226:UOY393226 UYG393226:UYU393226 VIC393226:VIQ393226 VRY393226:VSM393226 WBU393226:WCI393226 WLQ393226:WME393226 WVM393226:WWA393226 X458762:AL458762 JA458762:JO458762 SW458762:TK458762 ACS458762:ADG458762 AMO458762:ANC458762 AWK458762:AWY458762 BGG458762:BGU458762 BQC458762:BQQ458762 BZY458762:CAM458762 CJU458762:CKI458762 CTQ458762:CUE458762 DDM458762:DEA458762 DNI458762:DNW458762 DXE458762:DXS458762 EHA458762:EHO458762 EQW458762:ERK458762 FAS458762:FBG458762 FKO458762:FLC458762 FUK458762:FUY458762 GEG458762:GEU458762 GOC458762:GOQ458762 GXY458762:GYM458762 HHU458762:HII458762 HRQ458762:HSE458762 IBM458762:ICA458762 ILI458762:ILW458762 IVE458762:IVS458762 JFA458762:JFO458762 JOW458762:JPK458762 JYS458762:JZG458762 KIO458762:KJC458762 KSK458762:KSY458762 LCG458762:LCU458762 LMC458762:LMQ458762 LVY458762:LWM458762 MFU458762:MGI458762 MPQ458762:MQE458762 MZM458762:NAA458762 NJI458762:NJW458762 NTE458762:NTS458762 ODA458762:ODO458762 OMW458762:ONK458762 OWS458762:OXG458762 PGO458762:PHC458762 PQK458762:PQY458762 QAG458762:QAU458762 QKC458762:QKQ458762 QTY458762:QUM458762 RDU458762:REI458762 RNQ458762:ROE458762 RXM458762:RYA458762 SHI458762:SHW458762 SRE458762:SRS458762 TBA458762:TBO458762 TKW458762:TLK458762 TUS458762:TVG458762 UEO458762:UFC458762 UOK458762:UOY458762 UYG458762:UYU458762 VIC458762:VIQ458762 VRY458762:VSM458762 WBU458762:WCI458762 WLQ458762:WME458762 WVM458762:WWA458762 X524298:AL524298 JA524298:JO524298 SW524298:TK524298 ACS524298:ADG524298 AMO524298:ANC524298 AWK524298:AWY524298 BGG524298:BGU524298 BQC524298:BQQ524298 BZY524298:CAM524298 CJU524298:CKI524298 CTQ524298:CUE524298 DDM524298:DEA524298 DNI524298:DNW524298 DXE524298:DXS524298 EHA524298:EHO524298 EQW524298:ERK524298 FAS524298:FBG524298 FKO524298:FLC524298 FUK524298:FUY524298 GEG524298:GEU524298 GOC524298:GOQ524298 GXY524298:GYM524298 HHU524298:HII524298 HRQ524298:HSE524298 IBM524298:ICA524298 ILI524298:ILW524298 IVE524298:IVS524298 JFA524298:JFO524298 JOW524298:JPK524298 JYS524298:JZG524298 KIO524298:KJC524298 KSK524298:KSY524298 LCG524298:LCU524298 LMC524298:LMQ524298 LVY524298:LWM524298 MFU524298:MGI524298 MPQ524298:MQE524298 MZM524298:NAA524298 NJI524298:NJW524298 NTE524298:NTS524298 ODA524298:ODO524298 OMW524298:ONK524298 OWS524298:OXG524298 PGO524298:PHC524298 PQK524298:PQY524298 QAG524298:QAU524298 QKC524298:QKQ524298 QTY524298:QUM524298 RDU524298:REI524298 RNQ524298:ROE524298 RXM524298:RYA524298 SHI524298:SHW524298 SRE524298:SRS524298 TBA524298:TBO524298 TKW524298:TLK524298 TUS524298:TVG524298 UEO524298:UFC524298 UOK524298:UOY524298 UYG524298:UYU524298 VIC524298:VIQ524298 VRY524298:VSM524298 WBU524298:WCI524298 WLQ524298:WME524298 WVM524298:WWA524298 X589834:AL589834 JA589834:JO589834 SW589834:TK589834 ACS589834:ADG589834 AMO589834:ANC589834 AWK589834:AWY589834 BGG589834:BGU589834 BQC589834:BQQ589834 BZY589834:CAM589834 CJU589834:CKI589834 CTQ589834:CUE589834 DDM589834:DEA589834 DNI589834:DNW589834 DXE589834:DXS589834 EHA589834:EHO589834 EQW589834:ERK589834 FAS589834:FBG589834 FKO589834:FLC589834 FUK589834:FUY589834 GEG589834:GEU589834 GOC589834:GOQ589834 GXY589834:GYM589834 HHU589834:HII589834 HRQ589834:HSE589834 IBM589834:ICA589834 ILI589834:ILW589834 IVE589834:IVS589834 JFA589834:JFO589834 JOW589834:JPK589834 JYS589834:JZG589834 KIO589834:KJC589834 KSK589834:KSY589834 LCG589834:LCU589834 LMC589834:LMQ589834 LVY589834:LWM589834 MFU589834:MGI589834 MPQ589834:MQE589834 MZM589834:NAA589834 NJI589834:NJW589834 NTE589834:NTS589834 ODA589834:ODO589834 OMW589834:ONK589834 OWS589834:OXG589834 PGO589834:PHC589834 PQK589834:PQY589834 QAG589834:QAU589834 QKC589834:QKQ589834 QTY589834:QUM589834 RDU589834:REI589834 RNQ589834:ROE589834 RXM589834:RYA589834 SHI589834:SHW589834 SRE589834:SRS589834 TBA589834:TBO589834 TKW589834:TLK589834 TUS589834:TVG589834 UEO589834:UFC589834 UOK589834:UOY589834 UYG589834:UYU589834 VIC589834:VIQ589834 VRY589834:VSM589834 WBU589834:WCI589834 WLQ589834:WME589834 WVM589834:WWA589834 X655370:AL655370 JA655370:JO655370 SW655370:TK655370 ACS655370:ADG655370 AMO655370:ANC655370 AWK655370:AWY655370 BGG655370:BGU655370 BQC655370:BQQ655370 BZY655370:CAM655370 CJU655370:CKI655370 CTQ655370:CUE655370 DDM655370:DEA655370 DNI655370:DNW655370 DXE655370:DXS655370 EHA655370:EHO655370 EQW655370:ERK655370 FAS655370:FBG655370 FKO655370:FLC655370 FUK655370:FUY655370 GEG655370:GEU655370 GOC655370:GOQ655370 GXY655370:GYM655370 HHU655370:HII655370 HRQ655370:HSE655370 IBM655370:ICA655370 ILI655370:ILW655370 IVE655370:IVS655370 JFA655370:JFO655370 JOW655370:JPK655370 JYS655370:JZG655370 KIO655370:KJC655370 KSK655370:KSY655370 LCG655370:LCU655370 LMC655370:LMQ655370 LVY655370:LWM655370 MFU655370:MGI655370 MPQ655370:MQE655370 MZM655370:NAA655370 NJI655370:NJW655370 NTE655370:NTS655370 ODA655370:ODO655370 OMW655370:ONK655370 OWS655370:OXG655370 PGO655370:PHC655370 PQK655370:PQY655370 QAG655370:QAU655370 QKC655370:QKQ655370 QTY655370:QUM655370 RDU655370:REI655370 RNQ655370:ROE655370 RXM655370:RYA655370 SHI655370:SHW655370 SRE655370:SRS655370 TBA655370:TBO655370 TKW655370:TLK655370 TUS655370:TVG655370 UEO655370:UFC655370 UOK655370:UOY655370 UYG655370:UYU655370 VIC655370:VIQ655370 VRY655370:VSM655370 WBU655370:WCI655370 WLQ655370:WME655370 WVM655370:WWA655370 X720906:AL720906 JA720906:JO720906 SW720906:TK720906 ACS720906:ADG720906 AMO720906:ANC720906 AWK720906:AWY720906 BGG720906:BGU720906 BQC720906:BQQ720906 BZY720906:CAM720906 CJU720906:CKI720906 CTQ720906:CUE720906 DDM720906:DEA720906 DNI720906:DNW720906 DXE720906:DXS720906 EHA720906:EHO720906 EQW720906:ERK720906 FAS720906:FBG720906 FKO720906:FLC720906 FUK720906:FUY720906 GEG720906:GEU720906 GOC720906:GOQ720906 GXY720906:GYM720906 HHU720906:HII720906 HRQ720906:HSE720906 IBM720906:ICA720906 ILI720906:ILW720906 IVE720906:IVS720906 JFA720906:JFO720906 JOW720906:JPK720906 JYS720906:JZG720906 KIO720906:KJC720906 KSK720906:KSY720906 LCG720906:LCU720906 LMC720906:LMQ720906 LVY720906:LWM720906 MFU720906:MGI720906 MPQ720906:MQE720906 MZM720906:NAA720906 NJI720906:NJW720906 NTE720906:NTS720906 ODA720906:ODO720906 OMW720906:ONK720906 OWS720906:OXG720906 PGO720906:PHC720906 PQK720906:PQY720906 QAG720906:QAU720906 QKC720906:QKQ720906 QTY720906:QUM720906 RDU720906:REI720906 RNQ720906:ROE720906 RXM720906:RYA720906 SHI720906:SHW720906 SRE720906:SRS720906 TBA720906:TBO720906 TKW720906:TLK720906 TUS720906:TVG720906 UEO720906:UFC720906 UOK720906:UOY720906 UYG720906:UYU720906 VIC720906:VIQ720906 VRY720906:VSM720906 WBU720906:WCI720906 WLQ720906:WME720906 WVM720906:WWA720906 X786442:AL786442 JA786442:JO786442 SW786442:TK786442 ACS786442:ADG786442 AMO786442:ANC786442 AWK786442:AWY786442 BGG786442:BGU786442 BQC786442:BQQ786442 BZY786442:CAM786442 CJU786442:CKI786442 CTQ786442:CUE786442 DDM786442:DEA786442 DNI786442:DNW786442 DXE786442:DXS786442 EHA786442:EHO786442 EQW786442:ERK786442 FAS786442:FBG786442 FKO786442:FLC786442 FUK786442:FUY786442 GEG786442:GEU786442 GOC786442:GOQ786442 GXY786442:GYM786442 HHU786442:HII786442 HRQ786442:HSE786442 IBM786442:ICA786442 ILI786442:ILW786442 IVE786442:IVS786442 JFA786442:JFO786442 JOW786442:JPK786442 JYS786442:JZG786442 KIO786442:KJC786442 KSK786442:KSY786442 LCG786442:LCU786442 LMC786442:LMQ786442 LVY786442:LWM786442 MFU786442:MGI786442 MPQ786442:MQE786442 MZM786442:NAA786442 NJI786442:NJW786442 NTE786442:NTS786442 ODA786442:ODO786442 OMW786442:ONK786442 OWS786442:OXG786442 PGO786442:PHC786442 PQK786442:PQY786442 QAG786442:QAU786442 QKC786442:QKQ786442 QTY786442:QUM786442 RDU786442:REI786442 RNQ786442:ROE786442 RXM786442:RYA786442 SHI786442:SHW786442 SRE786442:SRS786442 TBA786442:TBO786442 TKW786442:TLK786442 TUS786442:TVG786442 UEO786442:UFC786442 UOK786442:UOY786442 UYG786442:UYU786442 VIC786442:VIQ786442 VRY786442:VSM786442 WBU786442:WCI786442 WLQ786442:WME786442 WVM786442:WWA786442 X851978:AL851978 JA851978:JO851978 SW851978:TK851978 ACS851978:ADG851978 AMO851978:ANC851978 AWK851978:AWY851978 BGG851978:BGU851978 BQC851978:BQQ851978 BZY851978:CAM851978 CJU851978:CKI851978 CTQ851978:CUE851978 DDM851978:DEA851978 DNI851978:DNW851978 DXE851978:DXS851978 EHA851978:EHO851978 EQW851978:ERK851978 FAS851978:FBG851978 FKO851978:FLC851978 FUK851978:FUY851978 GEG851978:GEU851978 GOC851978:GOQ851978 GXY851978:GYM851978 HHU851978:HII851978 HRQ851978:HSE851978 IBM851978:ICA851978 ILI851978:ILW851978 IVE851978:IVS851978 JFA851978:JFO851978 JOW851978:JPK851978 JYS851978:JZG851978 KIO851978:KJC851978 KSK851978:KSY851978 LCG851978:LCU851978 LMC851978:LMQ851978 LVY851978:LWM851978 MFU851978:MGI851978 MPQ851978:MQE851978 MZM851978:NAA851978 NJI851978:NJW851978 NTE851978:NTS851978 ODA851978:ODO851978 OMW851978:ONK851978 OWS851978:OXG851978 PGO851978:PHC851978 PQK851978:PQY851978 QAG851978:QAU851978 QKC851978:QKQ851978 QTY851978:QUM851978 RDU851978:REI851978 RNQ851978:ROE851978 RXM851978:RYA851978 SHI851978:SHW851978 SRE851978:SRS851978 TBA851978:TBO851978 TKW851978:TLK851978 TUS851978:TVG851978 UEO851978:UFC851978 UOK851978:UOY851978 UYG851978:UYU851978 VIC851978:VIQ851978 VRY851978:VSM851978 WBU851978:WCI851978 WLQ851978:WME851978 WVM851978:WWA851978 X917514:AL917514 JA917514:JO917514 SW917514:TK917514 ACS917514:ADG917514 AMO917514:ANC917514 AWK917514:AWY917514 BGG917514:BGU917514 BQC917514:BQQ917514 BZY917514:CAM917514 CJU917514:CKI917514 CTQ917514:CUE917514 DDM917514:DEA917514 DNI917514:DNW917514 DXE917514:DXS917514 EHA917514:EHO917514 EQW917514:ERK917514 FAS917514:FBG917514 FKO917514:FLC917514 FUK917514:FUY917514 GEG917514:GEU917514 GOC917514:GOQ917514 GXY917514:GYM917514 HHU917514:HII917514 HRQ917514:HSE917514 IBM917514:ICA917514 ILI917514:ILW917514 IVE917514:IVS917514 JFA917514:JFO917514 JOW917514:JPK917514 JYS917514:JZG917514 KIO917514:KJC917514 KSK917514:KSY917514 LCG917514:LCU917514 LMC917514:LMQ917514 LVY917514:LWM917514 MFU917514:MGI917514 MPQ917514:MQE917514 MZM917514:NAA917514 NJI917514:NJW917514 NTE917514:NTS917514 ODA917514:ODO917514 OMW917514:ONK917514 OWS917514:OXG917514 PGO917514:PHC917514 PQK917514:PQY917514 QAG917514:QAU917514 QKC917514:QKQ917514 QTY917514:QUM917514 RDU917514:REI917514 RNQ917514:ROE917514 RXM917514:RYA917514 SHI917514:SHW917514 SRE917514:SRS917514 TBA917514:TBO917514 TKW917514:TLK917514 TUS917514:TVG917514 UEO917514:UFC917514 UOK917514:UOY917514 UYG917514:UYU917514 VIC917514:VIQ917514 VRY917514:VSM917514 WBU917514:WCI917514 WLQ917514:WME917514 WVM917514:WWA917514 X983050:AL983050 JA983050:JO983050 SW983050:TK983050 ACS983050:ADG983050 AMO983050:ANC983050 AWK983050:AWY983050 BGG983050:BGU983050 BQC983050:BQQ983050 BZY983050:CAM983050 CJU983050:CKI983050 CTQ983050:CUE983050 DDM983050:DEA983050 DNI983050:DNW983050 DXE983050:DXS983050 EHA983050:EHO983050 EQW983050:ERK983050 FAS983050:FBG983050 FKO983050:FLC983050 FUK983050:FUY983050 GEG983050:GEU983050 GOC983050:GOQ983050 GXY983050:GYM983050 HHU983050:HII983050 HRQ983050:HSE983050 IBM983050:ICA983050 ILI983050:ILW983050 IVE983050:IVS983050 JFA983050:JFO983050 JOW983050:JPK983050 JYS983050:JZG983050 KIO983050:KJC983050 KSK983050:KSY983050 LCG983050:LCU983050 LMC983050:LMQ983050 LVY983050:LWM983050 MFU983050:MGI983050 MPQ983050:MQE983050 MZM983050:NAA983050 NJI983050:NJW983050 NTE983050:NTS983050 ODA983050:ODO983050 OMW983050:ONK983050 OWS983050:OXG983050 PGO983050:PHC983050 PQK983050:PQY983050 QAG983050:QAU983050 QKC983050:QKQ983050 QTY983050:QUM983050 RDU983050:REI983050 RNQ983050:ROE983050 RXM983050:RYA983050 SHI983050:SHW983050 SRE983050:SRS983050 TBA983050:TBO983050 TKW983050:TLK983050 TUS983050:TVG983050 UEO983050:UFC983050 UOK983050:UOY983050 UYG983050:UYU983050 VIC983050:VIQ983050 VRY983050:VSM983050 WBU983050:WCI983050 WLQ983050:WME983050 WVM983050:WWA983050 X65548:AL65548 JA65548:JO65548 SW65548:TK65548 ACS65548:ADG65548 AMO65548:ANC65548 AWK65548:AWY65548 BGG65548:BGU65548 BQC65548:BQQ65548 BZY65548:CAM65548 CJU65548:CKI65548 CTQ65548:CUE65548 DDM65548:DEA65548 DNI65548:DNW65548 DXE65548:DXS65548 EHA65548:EHO65548 EQW65548:ERK65548 FAS65548:FBG65548 FKO65548:FLC65548 FUK65548:FUY65548 GEG65548:GEU65548 GOC65548:GOQ65548 GXY65548:GYM65548 HHU65548:HII65548 HRQ65548:HSE65548 IBM65548:ICA65548 ILI65548:ILW65548 IVE65548:IVS65548 JFA65548:JFO65548 JOW65548:JPK65548 JYS65548:JZG65548 KIO65548:KJC65548 KSK65548:KSY65548 LCG65548:LCU65548 LMC65548:LMQ65548 LVY65548:LWM65548 MFU65548:MGI65548 MPQ65548:MQE65548 MZM65548:NAA65548 NJI65548:NJW65548 NTE65548:NTS65548 ODA65548:ODO65548 OMW65548:ONK65548 OWS65548:OXG65548 PGO65548:PHC65548 PQK65548:PQY65548 QAG65548:QAU65548 QKC65548:QKQ65548 QTY65548:QUM65548 RDU65548:REI65548 RNQ65548:ROE65548 RXM65548:RYA65548 SHI65548:SHW65548 SRE65548:SRS65548 TBA65548:TBO65548 TKW65548:TLK65548 TUS65548:TVG65548 UEO65548:UFC65548 UOK65548:UOY65548 UYG65548:UYU65548 VIC65548:VIQ65548 VRY65548:VSM65548 WBU65548:WCI65548 WLQ65548:WME65548 WVM65548:WWA65548 X131084:AL131084 JA131084:JO131084 SW131084:TK131084 ACS131084:ADG131084 AMO131084:ANC131084 AWK131084:AWY131084 BGG131084:BGU131084 BQC131084:BQQ131084 BZY131084:CAM131084 CJU131084:CKI131084 CTQ131084:CUE131084 DDM131084:DEA131084 DNI131084:DNW131084 DXE131084:DXS131084 EHA131084:EHO131084 EQW131084:ERK131084 FAS131084:FBG131084 FKO131084:FLC131084 FUK131084:FUY131084 GEG131084:GEU131084 GOC131084:GOQ131084 GXY131084:GYM131084 HHU131084:HII131084 HRQ131084:HSE131084 IBM131084:ICA131084 ILI131084:ILW131084 IVE131084:IVS131084 JFA131084:JFO131084 JOW131084:JPK131084 JYS131084:JZG131084 KIO131084:KJC131084 KSK131084:KSY131084 LCG131084:LCU131084 LMC131084:LMQ131084 LVY131084:LWM131084 MFU131084:MGI131084 MPQ131084:MQE131084 MZM131084:NAA131084 NJI131084:NJW131084 NTE131084:NTS131084 ODA131084:ODO131084 OMW131084:ONK131084 OWS131084:OXG131084 PGO131084:PHC131084 PQK131084:PQY131084 QAG131084:QAU131084 QKC131084:QKQ131084 QTY131084:QUM131084 RDU131084:REI131084 RNQ131084:ROE131084 RXM131084:RYA131084 SHI131084:SHW131084 SRE131084:SRS131084 TBA131084:TBO131084 TKW131084:TLK131084 TUS131084:TVG131084 UEO131084:UFC131084 UOK131084:UOY131084 UYG131084:UYU131084 VIC131084:VIQ131084 VRY131084:VSM131084 WBU131084:WCI131084 WLQ131084:WME131084 WVM131084:WWA131084 X196620:AL196620 JA196620:JO196620 SW196620:TK196620 ACS196620:ADG196620 AMO196620:ANC196620 AWK196620:AWY196620 BGG196620:BGU196620 BQC196620:BQQ196620 BZY196620:CAM196620 CJU196620:CKI196620 CTQ196620:CUE196620 DDM196620:DEA196620 DNI196620:DNW196620 DXE196620:DXS196620 EHA196620:EHO196620 EQW196620:ERK196620 FAS196620:FBG196620 FKO196620:FLC196620 FUK196620:FUY196620 GEG196620:GEU196620 GOC196620:GOQ196620 GXY196620:GYM196620 HHU196620:HII196620 HRQ196620:HSE196620 IBM196620:ICA196620 ILI196620:ILW196620 IVE196620:IVS196620 JFA196620:JFO196620 JOW196620:JPK196620 JYS196620:JZG196620 KIO196620:KJC196620 KSK196620:KSY196620 LCG196620:LCU196620 LMC196620:LMQ196620 LVY196620:LWM196620 MFU196620:MGI196620 MPQ196620:MQE196620 MZM196620:NAA196620 NJI196620:NJW196620 NTE196620:NTS196620 ODA196620:ODO196620 OMW196620:ONK196620 OWS196620:OXG196620 PGO196620:PHC196620 PQK196620:PQY196620 QAG196620:QAU196620 QKC196620:QKQ196620 QTY196620:QUM196620 RDU196620:REI196620 RNQ196620:ROE196620 RXM196620:RYA196620 SHI196620:SHW196620 SRE196620:SRS196620 TBA196620:TBO196620 TKW196620:TLK196620 TUS196620:TVG196620 UEO196620:UFC196620 UOK196620:UOY196620 UYG196620:UYU196620 VIC196620:VIQ196620 VRY196620:VSM196620 WBU196620:WCI196620 WLQ196620:WME196620 WVM196620:WWA196620 X262156:AL262156 JA262156:JO262156 SW262156:TK262156 ACS262156:ADG262156 AMO262156:ANC262156 AWK262156:AWY262156 BGG262156:BGU262156 BQC262156:BQQ262156 BZY262156:CAM262156 CJU262156:CKI262156 CTQ262156:CUE262156 DDM262156:DEA262156 DNI262156:DNW262156 DXE262156:DXS262156 EHA262156:EHO262156 EQW262156:ERK262156 FAS262156:FBG262156 FKO262156:FLC262156 FUK262156:FUY262156 GEG262156:GEU262156 GOC262156:GOQ262156 GXY262156:GYM262156 HHU262156:HII262156 HRQ262156:HSE262156 IBM262156:ICA262156 ILI262156:ILW262156 IVE262156:IVS262156 JFA262156:JFO262156 JOW262156:JPK262156 JYS262156:JZG262156 KIO262156:KJC262156 KSK262156:KSY262156 LCG262156:LCU262156 LMC262156:LMQ262156 LVY262156:LWM262156 MFU262156:MGI262156 MPQ262156:MQE262156 MZM262156:NAA262156 NJI262156:NJW262156 NTE262156:NTS262156 ODA262156:ODO262156 OMW262156:ONK262156 OWS262156:OXG262156 PGO262156:PHC262156 PQK262156:PQY262156 QAG262156:QAU262156 QKC262156:QKQ262156 QTY262156:QUM262156 RDU262156:REI262156 RNQ262156:ROE262156 RXM262156:RYA262156 SHI262156:SHW262156 SRE262156:SRS262156 TBA262156:TBO262156 TKW262156:TLK262156 TUS262156:TVG262156 UEO262156:UFC262156 UOK262156:UOY262156 UYG262156:UYU262156 VIC262156:VIQ262156 VRY262156:VSM262156 WBU262156:WCI262156 WLQ262156:WME262156 WVM262156:WWA262156 X327692:AL327692 JA327692:JO327692 SW327692:TK327692 ACS327692:ADG327692 AMO327692:ANC327692 AWK327692:AWY327692 BGG327692:BGU327692 BQC327692:BQQ327692 BZY327692:CAM327692 CJU327692:CKI327692 CTQ327692:CUE327692 DDM327692:DEA327692 DNI327692:DNW327692 DXE327692:DXS327692 EHA327692:EHO327692 EQW327692:ERK327692 FAS327692:FBG327692 FKO327692:FLC327692 FUK327692:FUY327692 GEG327692:GEU327692 GOC327692:GOQ327692 GXY327692:GYM327692 HHU327692:HII327692 HRQ327692:HSE327692 IBM327692:ICA327692 ILI327692:ILW327692 IVE327692:IVS327692 JFA327692:JFO327692 JOW327692:JPK327692 JYS327692:JZG327692 KIO327692:KJC327692 KSK327692:KSY327692 LCG327692:LCU327692 LMC327692:LMQ327692 LVY327692:LWM327692 MFU327692:MGI327692 MPQ327692:MQE327692 MZM327692:NAA327692 NJI327692:NJW327692 NTE327692:NTS327692 ODA327692:ODO327692 OMW327692:ONK327692 OWS327692:OXG327692 PGO327692:PHC327692 PQK327692:PQY327692 QAG327692:QAU327692 QKC327692:QKQ327692 QTY327692:QUM327692 RDU327692:REI327692 RNQ327692:ROE327692 RXM327692:RYA327692 SHI327692:SHW327692 SRE327692:SRS327692 TBA327692:TBO327692 TKW327692:TLK327692 TUS327692:TVG327692 UEO327692:UFC327692 UOK327692:UOY327692 UYG327692:UYU327692 VIC327692:VIQ327692 VRY327692:VSM327692 WBU327692:WCI327692 WLQ327692:WME327692 WVM327692:WWA327692 X393228:AL393228 JA393228:JO393228 SW393228:TK393228 ACS393228:ADG393228 AMO393228:ANC393228 AWK393228:AWY393228 BGG393228:BGU393228 BQC393228:BQQ393228 BZY393228:CAM393228 CJU393228:CKI393228 CTQ393228:CUE393228 DDM393228:DEA393228 DNI393228:DNW393228 DXE393228:DXS393228 EHA393228:EHO393228 EQW393228:ERK393228 FAS393228:FBG393228 FKO393228:FLC393228 FUK393228:FUY393228 GEG393228:GEU393228 GOC393228:GOQ393228 GXY393228:GYM393228 HHU393228:HII393228 HRQ393228:HSE393228 IBM393228:ICA393228 ILI393228:ILW393228 IVE393228:IVS393228 JFA393228:JFO393228 JOW393228:JPK393228 JYS393228:JZG393228 KIO393228:KJC393228 KSK393228:KSY393228 LCG393228:LCU393228 LMC393228:LMQ393228 LVY393228:LWM393228 MFU393228:MGI393228 MPQ393228:MQE393228 MZM393228:NAA393228 NJI393228:NJW393228 NTE393228:NTS393228 ODA393228:ODO393228 OMW393228:ONK393228 OWS393228:OXG393228 PGO393228:PHC393228 PQK393228:PQY393228 QAG393228:QAU393228 QKC393228:QKQ393228 QTY393228:QUM393228 RDU393228:REI393228 RNQ393228:ROE393228 RXM393228:RYA393228 SHI393228:SHW393228 SRE393228:SRS393228 TBA393228:TBO393228 TKW393228:TLK393228 TUS393228:TVG393228 UEO393228:UFC393228 UOK393228:UOY393228 UYG393228:UYU393228 VIC393228:VIQ393228 VRY393228:VSM393228 WBU393228:WCI393228 WLQ393228:WME393228 WVM393228:WWA393228 X458764:AL458764 JA458764:JO458764 SW458764:TK458764 ACS458764:ADG458764 AMO458764:ANC458764 AWK458764:AWY458764 BGG458764:BGU458764 BQC458764:BQQ458764 BZY458764:CAM458764 CJU458764:CKI458764 CTQ458764:CUE458764 DDM458764:DEA458764 DNI458764:DNW458764 DXE458764:DXS458764 EHA458764:EHO458764 EQW458764:ERK458764 FAS458764:FBG458764 FKO458764:FLC458764 FUK458764:FUY458764 GEG458764:GEU458764 GOC458764:GOQ458764 GXY458764:GYM458764 HHU458764:HII458764 HRQ458764:HSE458764 IBM458764:ICA458764 ILI458764:ILW458764 IVE458764:IVS458764 JFA458764:JFO458764 JOW458764:JPK458764 JYS458764:JZG458764 KIO458764:KJC458764 KSK458764:KSY458764 LCG458764:LCU458764 LMC458764:LMQ458764 LVY458764:LWM458764 MFU458764:MGI458764 MPQ458764:MQE458764 MZM458764:NAA458764 NJI458764:NJW458764 NTE458764:NTS458764 ODA458764:ODO458764 OMW458764:ONK458764 OWS458764:OXG458764 PGO458764:PHC458764 PQK458764:PQY458764 QAG458764:QAU458764 QKC458764:QKQ458764 QTY458764:QUM458764 RDU458764:REI458764 RNQ458764:ROE458764 RXM458764:RYA458764 SHI458764:SHW458764 SRE458764:SRS458764 TBA458764:TBO458764 TKW458764:TLK458764 TUS458764:TVG458764 UEO458764:UFC458764 UOK458764:UOY458764 UYG458764:UYU458764 VIC458764:VIQ458764 VRY458764:VSM458764 WBU458764:WCI458764 WLQ458764:WME458764 WVM458764:WWA458764 X524300:AL524300 JA524300:JO524300 SW524300:TK524300 ACS524300:ADG524300 AMO524300:ANC524300 AWK524300:AWY524300 BGG524300:BGU524300 BQC524300:BQQ524300 BZY524300:CAM524300 CJU524300:CKI524300 CTQ524300:CUE524300 DDM524300:DEA524300 DNI524300:DNW524300 DXE524300:DXS524300 EHA524300:EHO524300 EQW524300:ERK524300 FAS524300:FBG524300 FKO524300:FLC524300 FUK524300:FUY524300 GEG524300:GEU524300 GOC524300:GOQ524300 GXY524300:GYM524300 HHU524300:HII524300 HRQ524300:HSE524300 IBM524300:ICA524300 ILI524300:ILW524300 IVE524300:IVS524300 JFA524300:JFO524300 JOW524300:JPK524300 JYS524300:JZG524300 KIO524300:KJC524300 KSK524300:KSY524300 LCG524300:LCU524300 LMC524300:LMQ524300 LVY524300:LWM524300 MFU524300:MGI524300 MPQ524300:MQE524300 MZM524300:NAA524300 NJI524300:NJW524300 NTE524300:NTS524300 ODA524300:ODO524300 OMW524300:ONK524300 OWS524300:OXG524300 PGO524300:PHC524300 PQK524300:PQY524300 QAG524300:QAU524300 QKC524300:QKQ524300 QTY524300:QUM524300 RDU524300:REI524300 RNQ524300:ROE524300 RXM524300:RYA524300 SHI524300:SHW524300 SRE524300:SRS524300 TBA524300:TBO524300 TKW524300:TLK524300 TUS524300:TVG524300 UEO524300:UFC524300 UOK524300:UOY524300 UYG524300:UYU524300 VIC524300:VIQ524300 VRY524300:VSM524300 WBU524300:WCI524300 WLQ524300:WME524300 WVM524300:WWA524300 X589836:AL589836 JA589836:JO589836 SW589836:TK589836 ACS589836:ADG589836 AMO589836:ANC589836 AWK589836:AWY589836 BGG589836:BGU589836 BQC589836:BQQ589836 BZY589836:CAM589836 CJU589836:CKI589836 CTQ589836:CUE589836 DDM589836:DEA589836 DNI589836:DNW589836 DXE589836:DXS589836 EHA589836:EHO589836 EQW589836:ERK589836 FAS589836:FBG589836 FKO589836:FLC589836 FUK589836:FUY589836 GEG589836:GEU589836 GOC589836:GOQ589836 GXY589836:GYM589836 HHU589836:HII589836 HRQ589836:HSE589836 IBM589836:ICA589836 ILI589836:ILW589836 IVE589836:IVS589836 JFA589836:JFO589836 JOW589836:JPK589836 JYS589836:JZG589836 KIO589836:KJC589836 KSK589836:KSY589836 LCG589836:LCU589836 LMC589836:LMQ589836 LVY589836:LWM589836 MFU589836:MGI589836 MPQ589836:MQE589836 MZM589836:NAA589836 NJI589836:NJW589836 NTE589836:NTS589836 ODA589836:ODO589836 OMW589836:ONK589836 OWS589836:OXG589836 PGO589836:PHC589836 PQK589836:PQY589836 QAG589836:QAU589836 QKC589836:QKQ589836 QTY589836:QUM589836 RDU589836:REI589836 RNQ589836:ROE589836 RXM589836:RYA589836 SHI589836:SHW589836 SRE589836:SRS589836 TBA589836:TBO589836 TKW589836:TLK589836 TUS589836:TVG589836 UEO589836:UFC589836 UOK589836:UOY589836 UYG589836:UYU589836 VIC589836:VIQ589836 VRY589836:VSM589836 WBU589836:WCI589836 WLQ589836:WME589836 WVM589836:WWA589836 X655372:AL655372 JA655372:JO655372 SW655372:TK655372 ACS655372:ADG655372 AMO655372:ANC655372 AWK655372:AWY655372 BGG655372:BGU655372 BQC655372:BQQ655372 BZY655372:CAM655372 CJU655372:CKI655372 CTQ655372:CUE655372 DDM655372:DEA655372 DNI655372:DNW655372 DXE655372:DXS655372 EHA655372:EHO655372 EQW655372:ERK655372 FAS655372:FBG655372 FKO655372:FLC655372 FUK655372:FUY655372 GEG655372:GEU655372 GOC655372:GOQ655372 GXY655372:GYM655372 HHU655372:HII655372 HRQ655372:HSE655372 IBM655372:ICA655372 ILI655372:ILW655372 IVE655372:IVS655372 JFA655372:JFO655372 JOW655372:JPK655372 JYS655372:JZG655372 KIO655372:KJC655372 KSK655372:KSY655372 LCG655372:LCU655372 LMC655372:LMQ655372 LVY655372:LWM655372 MFU655372:MGI655372 MPQ655372:MQE655372 MZM655372:NAA655372 NJI655372:NJW655372 NTE655372:NTS655372 ODA655372:ODO655372 OMW655372:ONK655372 OWS655372:OXG655372 PGO655372:PHC655372 PQK655372:PQY655372 QAG655372:QAU655372 QKC655372:QKQ655372 QTY655372:QUM655372 RDU655372:REI655372 RNQ655372:ROE655372 RXM655372:RYA655372 SHI655372:SHW655372 SRE655372:SRS655372 TBA655372:TBO655372 TKW655372:TLK655372 TUS655372:TVG655372 UEO655372:UFC655372 UOK655372:UOY655372 UYG655372:UYU655372 VIC655372:VIQ655372 VRY655372:VSM655372 WBU655372:WCI655372 WLQ655372:WME655372 WVM655372:WWA655372 X720908:AL720908 JA720908:JO720908 SW720908:TK720908 ACS720908:ADG720908 AMO720908:ANC720908 AWK720908:AWY720908 BGG720908:BGU720908 BQC720908:BQQ720908 BZY720908:CAM720908 CJU720908:CKI720908 CTQ720908:CUE720908 DDM720908:DEA720908 DNI720908:DNW720908 DXE720908:DXS720908 EHA720908:EHO720908 EQW720908:ERK720908 FAS720908:FBG720908 FKO720908:FLC720908 FUK720908:FUY720908 GEG720908:GEU720908 GOC720908:GOQ720908 GXY720908:GYM720908 HHU720908:HII720908 HRQ720908:HSE720908 IBM720908:ICA720908 ILI720908:ILW720908 IVE720908:IVS720908 JFA720908:JFO720908 JOW720908:JPK720908 JYS720908:JZG720908 KIO720908:KJC720908 KSK720908:KSY720908 LCG720908:LCU720908 LMC720908:LMQ720908 LVY720908:LWM720908 MFU720908:MGI720908 MPQ720908:MQE720908 MZM720908:NAA720908 NJI720908:NJW720908 NTE720908:NTS720908 ODA720908:ODO720908 OMW720908:ONK720908 OWS720908:OXG720908 PGO720908:PHC720908 PQK720908:PQY720908 QAG720908:QAU720908 QKC720908:QKQ720908 QTY720908:QUM720908 RDU720908:REI720908 RNQ720908:ROE720908 RXM720908:RYA720908 SHI720908:SHW720908 SRE720908:SRS720908 TBA720908:TBO720908 TKW720908:TLK720908 TUS720908:TVG720908 UEO720908:UFC720908 UOK720908:UOY720908 UYG720908:UYU720908 VIC720908:VIQ720908 VRY720908:VSM720908 WBU720908:WCI720908 WLQ720908:WME720908 WVM720908:WWA720908 X786444:AL786444 JA786444:JO786444 SW786444:TK786444 ACS786444:ADG786444 AMO786444:ANC786444 AWK786444:AWY786444 BGG786444:BGU786444 BQC786444:BQQ786444 BZY786444:CAM786444 CJU786444:CKI786444 CTQ786444:CUE786444 DDM786444:DEA786444 DNI786444:DNW786444 DXE786444:DXS786444 EHA786444:EHO786444 EQW786444:ERK786444 FAS786444:FBG786444 FKO786444:FLC786444 FUK786444:FUY786444 GEG786444:GEU786444 GOC786444:GOQ786444 GXY786444:GYM786444 HHU786444:HII786444 HRQ786444:HSE786444 IBM786444:ICA786444 ILI786444:ILW786444 IVE786444:IVS786444 JFA786444:JFO786444 JOW786444:JPK786444 JYS786444:JZG786444 KIO786444:KJC786444 KSK786444:KSY786444 LCG786444:LCU786444 LMC786444:LMQ786444 LVY786444:LWM786444 MFU786444:MGI786444 MPQ786444:MQE786444 MZM786444:NAA786444 NJI786444:NJW786444 NTE786444:NTS786444 ODA786444:ODO786444 OMW786444:ONK786444 OWS786444:OXG786444 PGO786444:PHC786444 PQK786444:PQY786444 QAG786444:QAU786444 QKC786444:QKQ786444 QTY786444:QUM786444 RDU786444:REI786444 RNQ786444:ROE786444 RXM786444:RYA786444 SHI786444:SHW786444 SRE786444:SRS786444 TBA786444:TBO786444 TKW786444:TLK786444 TUS786444:TVG786444 UEO786444:UFC786444 UOK786444:UOY786444 UYG786444:UYU786444 VIC786444:VIQ786444 VRY786444:VSM786444 WBU786444:WCI786444 WLQ786444:WME786444 WVM786444:WWA786444 X851980:AL851980 JA851980:JO851980 SW851980:TK851980 ACS851980:ADG851980 AMO851980:ANC851980 AWK851980:AWY851980 BGG851980:BGU851980 BQC851980:BQQ851980 BZY851980:CAM851980 CJU851980:CKI851980 CTQ851980:CUE851980 DDM851980:DEA851980 DNI851980:DNW851980 DXE851980:DXS851980 EHA851980:EHO851980 EQW851980:ERK851980 FAS851980:FBG851980 FKO851980:FLC851980 FUK851980:FUY851980 GEG851980:GEU851980 GOC851980:GOQ851980 GXY851980:GYM851980 HHU851980:HII851980 HRQ851980:HSE851980 IBM851980:ICA851980 ILI851980:ILW851980 IVE851980:IVS851980 JFA851980:JFO851980 JOW851980:JPK851980 JYS851980:JZG851980 KIO851980:KJC851980 KSK851980:KSY851980 LCG851980:LCU851980 LMC851980:LMQ851980 LVY851980:LWM851980 MFU851980:MGI851980 MPQ851980:MQE851980 MZM851980:NAA851980 NJI851980:NJW851980 NTE851980:NTS851980 ODA851980:ODO851980 OMW851980:ONK851980 OWS851980:OXG851980 PGO851980:PHC851980 PQK851980:PQY851980 QAG851980:QAU851980 QKC851980:QKQ851980 QTY851980:QUM851980 RDU851980:REI851980 RNQ851980:ROE851980 RXM851980:RYA851980 SHI851980:SHW851980 SRE851980:SRS851980 TBA851980:TBO851980 TKW851980:TLK851980 TUS851980:TVG851980 UEO851980:UFC851980 UOK851980:UOY851980 UYG851980:UYU851980 VIC851980:VIQ851980 VRY851980:VSM851980 WBU851980:WCI851980 WLQ851980:WME851980 WVM851980:WWA851980 X917516:AL917516 JA917516:JO917516 SW917516:TK917516 ACS917516:ADG917516 AMO917516:ANC917516 AWK917516:AWY917516 BGG917516:BGU917516 BQC917516:BQQ917516 BZY917516:CAM917516 CJU917516:CKI917516 CTQ917516:CUE917516 DDM917516:DEA917516 DNI917516:DNW917516 DXE917516:DXS917516 EHA917516:EHO917516 EQW917516:ERK917516 FAS917516:FBG917516 FKO917516:FLC917516 FUK917516:FUY917516 GEG917516:GEU917516 GOC917516:GOQ917516 GXY917516:GYM917516 HHU917516:HII917516 HRQ917516:HSE917516 IBM917516:ICA917516 ILI917516:ILW917516 IVE917516:IVS917516 JFA917516:JFO917516 JOW917516:JPK917516 JYS917516:JZG917516 KIO917516:KJC917516 KSK917516:KSY917516 LCG917516:LCU917516 LMC917516:LMQ917516 LVY917516:LWM917516 MFU917516:MGI917516 MPQ917516:MQE917516 MZM917516:NAA917516 NJI917516:NJW917516 NTE917516:NTS917516 ODA917516:ODO917516 OMW917516:ONK917516 OWS917516:OXG917516 PGO917516:PHC917516 PQK917516:PQY917516 QAG917516:QAU917516 QKC917516:QKQ917516 QTY917516:QUM917516 RDU917516:REI917516 RNQ917516:ROE917516 RXM917516:RYA917516 SHI917516:SHW917516 SRE917516:SRS917516 TBA917516:TBO917516 TKW917516:TLK917516 TUS917516:TVG917516 UEO917516:UFC917516 UOK917516:UOY917516 UYG917516:UYU917516 VIC917516:VIQ917516 VRY917516:VSM917516 WBU917516:WCI917516 WLQ917516:WME917516 WVM917516:WWA917516 X983052:AL983052 JA983052:JO983052 SW983052:TK983052 ACS983052:ADG983052 AMO983052:ANC983052 AWK983052:AWY983052 BGG983052:BGU983052 BQC983052:BQQ983052 BZY983052:CAM983052 CJU983052:CKI983052 CTQ983052:CUE983052 DDM983052:DEA983052 DNI983052:DNW983052 DXE983052:DXS983052 EHA983052:EHO983052 EQW983052:ERK983052 FAS983052:FBG983052 FKO983052:FLC983052 FUK983052:FUY983052 GEG983052:GEU983052 GOC983052:GOQ983052 GXY983052:GYM983052 HHU983052:HII983052 HRQ983052:HSE983052 IBM983052:ICA983052 ILI983052:ILW983052 IVE983052:IVS983052 JFA983052:JFO983052 JOW983052:JPK983052 JYS983052:JZG983052 KIO983052:KJC983052 KSK983052:KSY983052 LCG983052:LCU983052 LMC983052:LMQ983052 LVY983052:LWM983052 MFU983052:MGI983052 MPQ983052:MQE983052 MZM983052:NAA983052 NJI983052:NJW983052 NTE983052:NTS983052 ODA983052:ODO983052 OMW983052:ONK983052 OWS983052:OXG983052 PGO983052:PHC983052 PQK983052:PQY983052 QAG983052:QAU983052 QKC983052:QKQ983052 QTY983052:QUM983052 RDU983052:REI983052 T40 T43 O43 T34 O46 O34 O40 O37 T37 J34:M48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N44"/>
  <sheetViews>
    <sheetView zoomScale="70" zoomScaleNormal="70" workbookViewId="0">
      <selection activeCell="O48" sqref="O48:S50"/>
    </sheetView>
  </sheetViews>
  <sheetFormatPr defaultRowHeight="13"/>
  <cols>
    <col min="2" max="2" width="41.81640625" customWidth="1"/>
    <col min="3" max="4" width="6.81640625" customWidth="1"/>
    <col min="6" max="6" width="41.81640625" customWidth="1"/>
    <col min="9" max="9" width="15.1796875" customWidth="1"/>
    <col min="10" max="10" width="41.81640625" customWidth="1"/>
  </cols>
  <sheetData>
    <row r="1" spans="2:14">
      <c r="B1" s="19" t="str">
        <f>活動申込!A2</f>
        <v>初日</v>
      </c>
      <c r="C1" s="20"/>
      <c r="F1" s="19" t="str">
        <f>活動申込!P2</f>
        <v>最終日</v>
      </c>
      <c r="G1" s="20"/>
      <c r="J1" s="19" t="str">
        <f>活動申込!AE2</f>
        <v>中日①</v>
      </c>
      <c r="K1" s="20"/>
    </row>
    <row r="2" spans="2:14">
      <c r="B2" s="21">
        <f>宿泊者名簿!A24</f>
        <v>0</v>
      </c>
      <c r="C2" s="22"/>
      <c r="F2" s="29">
        <f>宿泊者名簿!A24</f>
        <v>0</v>
      </c>
      <c r="G2" s="22"/>
      <c r="J2" s="29">
        <f>B2</f>
        <v>0</v>
      </c>
      <c r="K2" s="22"/>
    </row>
    <row r="3" spans="2:14" ht="13.5" customHeight="1">
      <c r="B3" s="21">
        <f>宿泊者名簿!Q32</f>
        <v>0</v>
      </c>
      <c r="C3" s="22"/>
      <c r="F3" s="21">
        <f>宿泊者名簿!Q32</f>
        <v>0</v>
      </c>
      <c r="G3" s="22"/>
      <c r="J3" s="21">
        <f>B3</f>
        <v>0</v>
      </c>
      <c r="K3" s="22"/>
    </row>
    <row r="4" spans="2:14" ht="13.5" customHeight="1">
      <c r="B4" s="23"/>
      <c r="C4" s="22"/>
      <c r="F4" s="21" t="str">
        <f>CONCATENATE("朝食（食堂）",G41,"～",H41,"テーブル")</f>
        <v>朝食（食堂）1～テーブル</v>
      </c>
      <c r="G4" s="24" t="str">
        <f>IF(食事申込書!$J$10="最終日",IF(ISNUMBER(食事申込書!$J14),"7:00",""),IF(食事申込書!$P$10="最終日",IF(ISNUMBER(食事申込書!$P14),"7:00",""),IF(食事申込書!$V$10="最終日",IF(ISNUMBER(食事申込書!$V14),"7:00",""),IF(食事申込書!$AB$10="最終日",IF(ISNUMBER(食事申込書!$AB14),"7:00",""),IF(食事申込書!$AH$10="最終日",IF(ISNUMBER(食事申込書!$AH14),"7:00",""),"")))))</f>
        <v/>
      </c>
      <c r="H4" s="4"/>
      <c r="J4" s="21" t="str">
        <f>CONCATENATE("朝食（食堂）",K41,"～",L41,"テーブル")</f>
        <v>朝食（食堂）1～テーブル</v>
      </c>
      <c r="K4" s="24" t="str">
        <f>IF(食事申込書!$J$10="中日①",IF(ISNUMBER(食事申込書!$J14),"7:00",""),IF(食事申込書!$P$10="中日①",IF(ISNUMBER(食事申込書!$P14),"7:00",""),IF(食事申込書!$V$10="中日①",IF(ISNUMBER(食事申込書!$V14),"7:00",""),IF(食事申込書!$AB$10="中日①",IF(ISNUMBER(食事申込書!$AB14),"7:00",""),IF(食事申込書!$AH$10="中日①",IF(ISNUMBER(食事申込書!$AH14),"7:00",""),"")))))</f>
        <v/>
      </c>
      <c r="L4" s="4"/>
    </row>
    <row r="5" spans="2:14" ht="13.5" customHeight="1">
      <c r="B5" s="21" t="str">
        <f>CONCATENATE("昼食（食堂）",C42,"～",D42,"テーブル")</f>
        <v>昼食（食堂）1～0テーブル</v>
      </c>
      <c r="C5" s="24" t="str">
        <f>IF(食事申込書!$J$10="初日",IF(ISNUMBER(食事申込書!$J15),"12:00",""),IF(食事申込書!$P$10="初日",IF(ISNUMBER(食事申込書!$P15),"12:00",""),IF(食事申込書!$V$10="初日",IF(ISNUMBER(食事申込書!$V15),"12:00",""),IF(食事申込書!$AB$10="初日",IF(ISNUMBER(食事申込書!$AB15),"12:00",""),IF(食事申込書!$AH$10="初日",IF(ISNUMBER(食事申込書!$AH15),"12:00",""),"")))))</f>
        <v/>
      </c>
      <c r="D5" s="4"/>
      <c r="F5" s="21" t="str">
        <f>CONCATENATE("昼食（食堂）",G42,"～",H42,"テーブル")</f>
        <v>昼食（食堂）1～テーブル</v>
      </c>
      <c r="G5" s="24" t="str">
        <f>IF(食事申込書!$J$10="最終日",IF(ISNUMBER(食事申込書!$J15),"12:00",""),IF(食事申込書!$P$10="最終日",IF(ISNUMBER(食事申込書!$P15),"12:00",""),IF(食事申込書!$V$10="最終日",IF(ISNUMBER(食事申込書!$V15),"12:00",""),IF(食事申込書!$AB$10="最終日",IF(ISNUMBER(食事申込書!$AB15),"12:00",""),IF(食事申込書!$AH$10="最終日",IF(ISNUMBER(食事申込書!$AH15),"12:00",""),"")))))</f>
        <v/>
      </c>
      <c r="H5" s="4"/>
      <c r="J5" s="21" t="str">
        <f>CONCATENATE("昼食（食堂）",K42,"～",L42,"テーブル")</f>
        <v>昼食（食堂）1～テーブル</v>
      </c>
      <c r="K5" s="24" t="str">
        <f>IF(食事申込書!$J$10="中日①",IF(ISNUMBER(食事申込書!$J15),"12:00",""),IF(食事申込書!$P$10="中日①",IF(ISNUMBER(食事申込書!$P15),"12:00",""),IF(食事申込書!$V$10="中日①",IF(ISNUMBER(食事申込書!$V15),"12:00",""),IF(食事申込書!$AB$10="中日①",IF(ISNUMBER(食事申込書!$AB15),"12:00",""),IF(食事申込書!$AH$10="中日①",IF(ISNUMBER(食事申込書!$AH15),"12:00",""),"")))))</f>
        <v/>
      </c>
      <c r="L5" s="4"/>
    </row>
    <row r="6" spans="2:14" ht="13.5" customHeight="1">
      <c r="B6" s="21" t="str">
        <f>CONCATENATE("夕食（食堂）",C43,"～",D43,"テーブル")</f>
        <v>夕食（食堂）1～0テーブル</v>
      </c>
      <c r="C6" s="24" t="str">
        <f>IF(食事申込書!$J$10="初日",IF(ISNUMBER(食事申込書!$J16),"17:30",""),IF(食事申込書!$P$10="初日",IF(ISNUMBER(食事申込書!$P16),"17:30",""),IF(食事申込書!$V$10="初日",IF(ISNUMBER(食事申込書!$V16),"17:30",""),IF(食事申込書!$AB$10="初日",IF(ISNUMBER(食事申込書!$AB16),"17:30",""),IF(食事申込書!$AH$10="初日",IF(ISNUMBER(食事申込書!$AH16),"17:30",""),"")))))</f>
        <v/>
      </c>
      <c r="D6" s="4"/>
      <c r="F6" s="23"/>
      <c r="G6" s="22"/>
      <c r="H6" s="4"/>
      <c r="J6" s="21" t="str">
        <f>CONCATENATE("夕食（食堂）",K43,"～",L43,"テーブル")</f>
        <v>夕食（食堂）1～テーブル</v>
      </c>
      <c r="K6" s="24" t="str">
        <f>IF(食事申込書!$J$10="中日①",IF(ISNUMBER(食事申込書!$J16),"17:30",""),IF(食事申込書!$P$10="中日①",IF(ISNUMBER(食事申込書!$P16),"17:30",""),IF(食事申込書!$V$10="中日①",IF(ISNUMBER(食事申込書!$V16),"17:30",""),IF(食事申込書!$AB$10="中日①",IF(ISNUMBER(食事申込書!$AB16),"17:30",""),IF(食事申込書!$AH$10="中日①",IF(ISNUMBER(食事申込書!$AH16),"17:30",""),"")))))</f>
        <v/>
      </c>
      <c r="L6" s="4"/>
    </row>
    <row r="7" spans="2:14" ht="13.5" customHeight="1">
      <c r="B7" s="23"/>
      <c r="C7" s="25"/>
      <c r="D7" s="4"/>
      <c r="F7" s="23"/>
      <c r="G7" s="22"/>
      <c r="H7" s="4"/>
      <c r="J7" s="23"/>
      <c r="K7" s="25"/>
      <c r="L7" s="4"/>
    </row>
    <row r="8" spans="2:14" ht="13.5" customHeight="1">
      <c r="B8" s="23"/>
      <c r="C8" s="22"/>
      <c r="D8" s="4"/>
      <c r="F8" s="30" t="s">
        <v>87</v>
      </c>
      <c r="G8" s="22">
        <v>0.25</v>
      </c>
      <c r="H8" s="4"/>
      <c r="J8" s="23" t="s">
        <v>87</v>
      </c>
      <c r="K8" s="22">
        <v>0.25</v>
      </c>
      <c r="L8" s="4"/>
    </row>
    <row r="9" spans="2:14" ht="13.5" customHeight="1">
      <c r="B9" s="23"/>
      <c r="C9" s="22"/>
      <c r="D9" s="4"/>
      <c r="F9" s="30" t="s">
        <v>88</v>
      </c>
      <c r="G9" s="22">
        <v>0.36458333333333331</v>
      </c>
      <c r="H9" s="4"/>
      <c r="J9" s="23"/>
      <c r="K9" s="22"/>
      <c r="L9" s="5"/>
      <c r="M9" s="5"/>
      <c r="N9" s="5"/>
    </row>
    <row r="10" spans="2:14" ht="13.5" customHeight="1">
      <c r="B10" s="23"/>
      <c r="C10" s="22"/>
      <c r="D10" s="4"/>
      <c r="F10" s="21" t="str">
        <f>CONCATENATE("退所","　　荷物置き場：",活動申込!Y4)</f>
        <v>退所　　荷物置き場：</v>
      </c>
      <c r="G10" s="26">
        <f>活動申込!R4</f>
        <v>0</v>
      </c>
      <c r="H10" s="4"/>
      <c r="J10" s="23"/>
      <c r="K10" s="22"/>
      <c r="L10" s="6"/>
      <c r="M10" s="6"/>
      <c r="N10" s="6"/>
    </row>
    <row r="11" spans="2:14" ht="13.5" customHeight="1">
      <c r="B11" s="23"/>
      <c r="C11" s="22"/>
      <c r="D11" s="4"/>
      <c r="F11" s="21" t="s">
        <v>1</v>
      </c>
      <c r="G11" s="26">
        <f>活動申込!R5</f>
        <v>0</v>
      </c>
      <c r="H11" s="4"/>
      <c r="J11" s="23"/>
      <c r="K11" s="22"/>
      <c r="L11" s="6"/>
      <c r="M11" s="6"/>
      <c r="N11" s="6"/>
    </row>
    <row r="12" spans="2:14" ht="13.5" customHeight="1">
      <c r="B12" s="23" t="s">
        <v>86</v>
      </c>
      <c r="C12" s="22">
        <v>0.95833333333333337</v>
      </c>
      <c r="D12" s="4"/>
      <c r="F12" s="23"/>
      <c r="G12" s="22"/>
      <c r="H12" s="4"/>
      <c r="J12" s="23" t="s">
        <v>86</v>
      </c>
      <c r="K12" s="22">
        <v>0.95833333333333337</v>
      </c>
      <c r="L12" s="4"/>
      <c r="M12" s="6"/>
      <c r="N12" s="6"/>
    </row>
    <row r="13" spans="2:14" ht="13.5" customHeight="1">
      <c r="B13" s="21" t="str">
        <f>CONCATENATE("入所","　　荷物置き場：",活動申込!J4)</f>
        <v>入所　　荷物置き場：</v>
      </c>
      <c r="C13" s="26">
        <f>活動申込!C4</f>
        <v>0</v>
      </c>
      <c r="D13" s="4"/>
      <c r="F13" s="23"/>
      <c r="G13" s="22"/>
      <c r="H13" s="4"/>
      <c r="J13" s="23"/>
      <c r="K13" s="22"/>
      <c r="L13" s="6"/>
      <c r="M13" s="6"/>
      <c r="N13" s="6"/>
    </row>
    <row r="14" spans="2:14" ht="13.5" customHeight="1">
      <c r="B14" s="21" t="s">
        <v>0</v>
      </c>
      <c r="C14" s="26">
        <f>活動申込!C5</f>
        <v>0</v>
      </c>
      <c r="D14" s="4"/>
      <c r="F14" s="23"/>
      <c r="G14" s="22"/>
      <c r="H14" s="4"/>
      <c r="J14" s="23"/>
      <c r="K14" s="22"/>
      <c r="L14" s="6"/>
      <c r="M14" s="6"/>
      <c r="N14" s="6"/>
    </row>
    <row r="15" spans="2:14" ht="13.5" customHeight="1">
      <c r="B15" s="21" t="s">
        <v>73</v>
      </c>
      <c r="C15" s="26">
        <f>活動申込!C6</f>
        <v>0</v>
      </c>
      <c r="D15" s="4"/>
      <c r="F15" s="21" t="s">
        <v>73</v>
      </c>
      <c r="G15" s="26">
        <f>活動申込!R6</f>
        <v>0</v>
      </c>
      <c r="H15" s="4"/>
      <c r="J15" s="21" t="s">
        <v>73</v>
      </c>
      <c r="K15" s="26">
        <f>活動申込!AG4</f>
        <v>0</v>
      </c>
      <c r="L15" s="4"/>
    </row>
    <row r="16" spans="2:14" ht="13.5" customHeight="1">
      <c r="B16" s="21" t="s">
        <v>15</v>
      </c>
      <c r="C16" s="26">
        <f>活動申込!C7</f>
        <v>0</v>
      </c>
      <c r="D16" s="4"/>
      <c r="F16" s="23"/>
      <c r="G16" s="22"/>
      <c r="H16" s="4"/>
      <c r="J16" s="21" t="s">
        <v>15</v>
      </c>
      <c r="K16" s="26">
        <f>活動申込!AG5</f>
        <v>0</v>
      </c>
      <c r="L16" s="4"/>
    </row>
    <row r="17" spans="2:12" ht="13.5" customHeight="1">
      <c r="B17" s="21" t="s">
        <v>16</v>
      </c>
      <c r="C17" s="26">
        <f>活動申込!C8</f>
        <v>0</v>
      </c>
      <c r="D17" s="4"/>
      <c r="F17" s="23"/>
      <c r="G17" s="22"/>
      <c r="H17" s="4"/>
      <c r="J17" s="21" t="s">
        <v>16</v>
      </c>
      <c r="K17" s="26">
        <f>活動申込!AG6</f>
        <v>0</v>
      </c>
      <c r="L17" s="4"/>
    </row>
    <row r="18" spans="2:12" ht="13.5" customHeight="1">
      <c r="B18" s="21" t="s">
        <v>17</v>
      </c>
      <c r="C18" s="26">
        <f>活動申込!C9</f>
        <v>0</v>
      </c>
      <c r="D18" s="4"/>
      <c r="F18" s="23"/>
      <c r="G18" s="22"/>
      <c r="H18" s="4"/>
      <c r="J18" s="21" t="s">
        <v>17</v>
      </c>
      <c r="K18" s="26">
        <f>活動申込!AG7</f>
        <v>0</v>
      </c>
      <c r="L18" s="4"/>
    </row>
    <row r="19" spans="2:12" ht="13.5" customHeight="1">
      <c r="B19" s="21" t="s">
        <v>18</v>
      </c>
      <c r="C19" s="26">
        <f>活動申込!C10</f>
        <v>0</v>
      </c>
      <c r="D19" s="4"/>
      <c r="F19" s="23"/>
      <c r="G19" s="22"/>
      <c r="H19" s="4"/>
      <c r="J19" s="21" t="s">
        <v>18</v>
      </c>
      <c r="K19" s="26">
        <f>活動申込!AG8</f>
        <v>0</v>
      </c>
      <c r="L19" s="4"/>
    </row>
    <row r="20" spans="2:12" ht="13.5" customHeight="1">
      <c r="B20" s="21" t="str">
        <f>CONCATENATE("カレーづくり"," 　",IF(食事申込書!$J$10="初日",食事申込書!$J18,IF(食事申込書!$P$10="初日",食事申込書!$P18,IF(食事申込書!$V$10="初日",食事申込書!$V18,IF(食事申込書!$AB$10="初日",食事申込書!$AB18,IF(食事申込書!$AH$10="初日",食事申込書!$AH18,""))))),"セット","　　炊事場","A",IF(食事申込書!$J$10="初日",食事申込書!$K19,IF(食事申込書!$P$10="初日",食事申込書!$Q19,IF(食事申込書!$V$10="初日",食事申込書!$W19,IF(食事申込書!$AB$10="初日",食事申込書!$AC19,IF(食事申込書!$AH$10="初日",食事申込書!$AI19,""))))),"　　","B",IF(食事申込書!$J$10="初日",食事申込書!$M19,IF(食事申込書!$P$10="初日",食事申込書!$S19,IF(食事申込書!$V$10="初日",食事申込書!$Y19,IF(食事申込書!$AB$10="初日",食事申込書!$AE19,IF(食事申込書!$AH$10="初日",食事申込書!$AK19,""))))),"　　","C",IF(食事申込書!$J$10="初日",食事申込書!$O19,IF(食事申込書!$P$10="初日",食事申込書!$U19,IF(食事申込書!$V$10="初日",食事申込書!$AA19,IF(食事申込書!$AB$10="初日",食事申込書!$AG19,IF(食事申込書!$AH$10="初日",食事申込書!$AM19,""))))))</f>
        <v>カレーづくり 　セット　　炊事場A　　B　　C</v>
      </c>
      <c r="C20" s="26">
        <f>IF(食事申込書!$J$10="初日",食事申込書!J$17,IF(食事申込書!$P$10="初日",食事申込書!P$17,IF(食事申込書!$V$10="初日",食事申込書!V$17,IF(食事申込書!$AB$10="初日",食事申込書!AB$17,IF(食事申込書!$AH$10="初日",食事申込書!AH$17,"")))))</f>
        <v>0</v>
      </c>
      <c r="D20" s="4"/>
      <c r="F20" s="21" t="str">
        <f>CONCATENATE("カレーづくり"," 　",IF(食事申込書!$J$10="最終日",食事申込書!$J18,IF(食事申込書!$P$10="最終日",食事申込書!$P18,IF(食事申込書!$V$10="最終日",食事申込書!$V18,IF(食事申込書!$AB$10="最終日",食事申込書!$AB18,IF(食事申込書!$AH$10="最終日",食事申込書!$AH18,""))))),"セット","　　炊事場","A",IF(食事申込書!$J$10="最終日",食事申込書!$K19,IF(食事申込書!$P$10="最終日",食事申込書!$Q19,IF(食事申込書!$V$10="最終日",食事申込書!$W19,IF(食事申込書!$AB$10="最終日",食事申込書!$AC19,IF(食事申込書!$AH$10="最終日",食事申込書!$AI19,""))))),"　　","B",IF(食事申込書!$J$10="最終日",食事申込書!$M19,IF(食事申込書!$P$10="最終日",食事申込書!$S19,IF(食事申込書!$V$10="最終日",食事申込書!$Y19,IF(食事申込書!$AB$10="最終日",食事申込書!$AE19,IF(食事申込書!$AH$10="最終日",食事申込書!$AK19,""))))),"　　","C",IF(食事申込書!$J$10="最終日",食事申込書!$O19,IF(食事申込書!$P$10="最終日",食事申込書!$U19,IF(食事申込書!$V$10="最終日",食事申込書!$AA19,IF(食事申込書!$AB$10="最終日",食事申込書!$AG19,IF(食事申込書!$AH$10="最終日",食事申込書!$AM19,""))))))</f>
        <v>カレーづくり 　セット　　炊事場A　　B　　C</v>
      </c>
      <c r="G20" s="26" t="str">
        <f>IF(食事申込書!$J$10="最終日",食事申込書!J$17,IF(食事申込書!$P$10="最終日",食事申込書!P$17,IF(食事申込書!$V$10="最終日",食事申込書!V$17,IF(食事申込書!$AB$10="最終日",食事申込書!AB$17,IF(食事申込書!$AH$10="最終日",食事申込書!AH$17,"")))))</f>
        <v/>
      </c>
      <c r="H20" s="4"/>
      <c r="J20" s="29" t="str">
        <f>CONCATENATE("カレーづくり"," 　",IF(食事申込書!$J$10="中日①",食事申込書!$J18,IF(食事申込書!$P$10="中日①",食事申込書!$P18,IF(食事申込書!$V$10="中日①",食事申込書!$V18,IF(食事申込書!$AB$10="中日①",食事申込書!$AB18,IF(食事申込書!$AH$10="中日①",食事申込書!$AH18,""))))),"セット","　　炊事場","A",IF(食事申込書!$J$10="中日①",食事申込書!$K19,IF(食事申込書!$P$10="中日①",食事申込書!$Q19,IF(食事申込書!$V$10="中日①",食事申込書!$W19,IF(食事申込書!$AB$10="中日①",食事申込書!$AC19,IF(食事申込書!$AH$10="中日①",食事申込書!$AI19,""))))),"　　","B",IF(食事申込書!$J$10="中日①",食事申込書!$M19,IF(食事申込書!$P$10="中日①",食事申込書!$S19,IF(食事申込書!$V$10="中日①",食事申込書!$Y19,IF(食事申込書!$AB$10="中日①",食事申込書!$AE19,IF(食事申込書!$AH$10="中日①",食事申込書!$AK19,""))))),"　　","C",IF(食事申込書!$J$10="中日①",食事申込書!$O19,IF(食事申込書!$P$10="中日①",食事申込書!$U19,IF(食事申込書!$V$10="中日①",食事申込書!$AA19,IF(食事申込書!$AB$10="中日①",食事申込書!$AG19,IF(食事申込書!$AH$10="中日①",食事申込書!$AM19,""))))))</f>
        <v>カレーづくり 　セット　　炊事場A　　B　　C</v>
      </c>
      <c r="K20" s="26" t="str">
        <f>IF(食事申込書!$J$10="中日①",食事申込書!J$17,IF(食事申込書!$P$10="中日①",食事申込書!P$17,IF(食事申込書!$V$10="中日①",食事申込書!V$17,IF(食事申込書!$AB$10="中日①",食事申込書!AB$17,IF(食事申込書!$AH$10="中日①",食事申込書!AH$17,"")))))</f>
        <v/>
      </c>
      <c r="L20" s="4"/>
    </row>
    <row r="21" spans="2:12" ht="13.5" customHeight="1">
      <c r="B21" s="21" t="str">
        <f>CONCATENATE("うどんづくり"," 　",IF(食事申込書!$J$10="初日",食事申込書!$J21,IF(食事申込書!$P$10="初日",食事申込書!$P21,IF(食事申込書!$V$10="初日",食事申込書!$V21,IF(食事申込書!$AB$10="初日",食事申込書!$AB21,IF(食事申込書!$AH$10="初日",食事申込書!$AH21,""))))),"セット","　　炊事場","A",IF(食事申込書!$J$10="初日",食事申込書!$K22,IF(食事申込書!$P$10="初日",食事申込書!$Q22,IF(食事申込書!$V$10="初日",食事申込書!$W22,IF(食事申込書!$AB$10="初日",食事申込書!$AC22,IF(食事申込書!$AH$10="初日",食事申込書!$AI22,""))))),"　　","B",IF(食事申込書!$J$10="初日",食事申込書!$M22,IF(食事申込書!$P$10="初日",食事申込書!$S22,IF(食事申込書!$V$10="初日",食事申込書!$Y22,IF(食事申込書!$AB$10="初日",食事申込書!$AE22,IF(食事申込書!$AH$10="初日",食事申込書!$AK22,""))))),"　　","C",IF(食事申込書!$J$10="初日",食事申込書!$O22,IF(食事申込書!$P$10="初日",食事申込書!$U22,IF(食事申込書!$V$10="初日",食事申込書!$AA22,IF(食事申込書!$AB$10="初日",食事申込書!$AG22,IF(食事申込書!$AH$10="初日",食事申込書!$AM22,""))))))</f>
        <v>うどんづくり 　セット　　炊事場A　　B　　C</v>
      </c>
      <c r="C21" s="26">
        <f>IF(食事申込書!$J$10="初日",食事申込書!J$20,IF(食事申込書!$P$10="初日",食事申込書!P$20,IF(食事申込書!$V$10="初日",食事申込書!V$20,IF(食事申込書!$AB$10="初日",食事申込書!AB$20,IF(食事申込書!$AH$10="初日",食事申込書!AH$20,"")))))</f>
        <v>0</v>
      </c>
      <c r="D21" s="4"/>
      <c r="F21" s="21" t="str">
        <f>CONCATENATE("うどんづくり"," 　",IF(食事申込書!$J$10="最終日",食事申込書!$J21,IF(食事申込書!$P$10="最終日",食事申込書!$P21,IF(食事申込書!$V$10="最終日",食事申込書!$V21,IF(食事申込書!$AB$10="最終日",食事申込書!$AB21,IF(食事申込書!$AH$10="最終日",食事申込書!$AH21,""))))),"セット","　　炊事場","A",IF(食事申込書!$J$10="最終日",食事申込書!$K22,IF(食事申込書!$P$10="最終日",食事申込書!$Q22,IF(食事申込書!$V$10="最終日",食事申込書!$W22,IF(食事申込書!$AB$10="最終日",食事申込書!$AC22,IF(食事申込書!$AH$10="最終日",食事申込書!$AI22,""))))),"　　","B",IF(食事申込書!$J$10="最終日",食事申込書!$M22,IF(食事申込書!$P$10="最終日",食事申込書!$S22,IF(食事申込書!$V$10="最終日",食事申込書!$Y22,IF(食事申込書!$AB$10="最終日",食事申込書!$AE22,IF(食事申込書!$AH$10="最終日",食事申込書!$AK22,""))))),"　　","C",IF(食事申込書!$J$10="最終日",食事申込書!$O22,IF(食事申込書!$P$10="最終日",食事申込書!$U22,IF(食事申込書!$V$10="最終日",食事申込書!$AA22,IF(食事申込書!$AB$10="最終日",食事申込書!$AG22,IF(食事申込書!$AH$10="最終日",食事申込書!$AM22,""))))))</f>
        <v>うどんづくり 　セット　　炊事場A　　B　　C</v>
      </c>
      <c r="G21" s="26" t="str">
        <f>IF(食事申込書!$J$10="最終日",食事申込書!J$20,IF(食事申込書!$P$10="最終日",食事申込書!P$20,IF(食事申込書!$V$10="最終日",食事申込書!V$20,IF(食事申込書!$AB$10="最終日",食事申込書!AB$20,IF(食事申込書!$AH$10="最終日",食事申込書!AH$20,"")))))</f>
        <v/>
      </c>
      <c r="H21" s="4"/>
      <c r="J21" s="29" t="str">
        <f>CONCATENATE("うどんづくり"," 　",IF(食事申込書!$J$10="中日①",食事申込書!$J21,IF(食事申込書!$P$10="中日①",食事申込書!$P21,IF(食事申込書!$V$10="中日①",食事申込書!$V21,IF(食事申込書!$AB$10="中日①",食事申込書!$AB21,IF(食事申込書!$AH$10="中日①",食事申込書!$AH21,""))))),"セット","　　炊事場","A",IF(食事申込書!$J$10="中日①",食事申込書!$K22,IF(食事申込書!$P$10="中日①",食事申込書!$Q22,IF(食事申込書!$V$10="中日①",食事申込書!$W22,IF(食事申込書!$AB$10="中日①",食事申込書!$AC22,IF(食事申込書!$AH$10="中日①",食事申込書!$AI22,""))))),"　　","B",IF(食事申込書!$J$10="中日①",食事申込書!$M22,IF(食事申込書!$P$10="中日①",食事申込書!$S22,IF(食事申込書!$V$10="中日①",食事申込書!$Y22,IF(食事申込書!$AB$10="中日①",食事申込書!$AE22,IF(食事申込書!$AH$10="中日①",食事申込書!$AK22,""))))),"　　","C",IF(食事申込書!$J$10="中日①",食事申込書!$O22,IF(食事申込書!$P$10="中日①",食事申込書!$U22,IF(食事申込書!$V$10="中日①",食事申込書!$AA22,IF(食事申込書!$AB$10="中日①",食事申込書!$AG22,IF(食事申込書!$AH$10="中日①",食事申込書!$AM22,""))))))</f>
        <v>うどんづくり 　セット　　炊事場A　　B　　C</v>
      </c>
      <c r="K21" s="26" t="str">
        <f>IF(食事申込書!$J$10="中日①",食事申込書!J$20,IF(食事申込書!$P$10="中日①",食事申込書!P$20,IF(食事申込書!$V$10="中日①",食事申込書!V$20,IF(食事申込書!$AB$10="中日①",食事申込書!AB$20,IF(食事申込書!$AH$10="中日①",食事申込書!AH$20,"")))))</f>
        <v/>
      </c>
      <c r="L21" s="4"/>
    </row>
    <row r="22" spans="2:12" ht="13.5" customHeight="1">
      <c r="B22" s="21" t="str">
        <f>CONCATENATE("まんじゅうづくり"," 　",IF(食事申込書!$J$10="初日",食事申込書!$J24,IF(食事申込書!$P$10="初日",食事申込書!$P24,IF(食事申込書!$V$10="初日",食事申込書!$V24,IF(食事申込書!$AB$10="初日",食事申込書!$AB24,IF(食事申込書!$AH$10="初日",食事申込書!$AH24,""))))),"セット","　　炊事場","A",IF(食事申込書!$J$10="初日",食事申込書!$K25,IF(食事申込書!$P$10="初日",食事申込書!$Q25,IF(食事申込書!$V$10="初日",食事申込書!$W25,IF(食事申込書!$AB$10="初日",食事申込書!$AC25,IF(食事申込書!$AH$10="初日",食事申込書!$AI25,""))))),"　　","B",IF(食事申込書!$J$10="初日",食事申込書!$M25,IF(食事申込書!$P$10="初日",食事申込書!$S25,IF(食事申込書!$V$10="初日",食事申込書!$Y25,IF(食事申込書!$AB$10="初日",食事申込書!$AE25,IF(食事申込書!$AH$10="初日",食事申込書!$AK25,""))))),"　　","C",IF(食事申込書!$J$10="初日",食事申込書!$O25,IF(食事申込書!$P$10="初日",食事申込書!$U25,IF(食事申込書!$V$10="初日",食事申込書!$AA25,IF(食事申込書!$AB$10="初日",食事申込書!$AG25,IF(食事申込書!$AH$10="初日",食事申込書!$AM25,""))))))</f>
        <v>まんじゅうづくり 　セット　　炊事場A　　B　　C</v>
      </c>
      <c r="C22" s="26">
        <f>IF(食事申込書!$J$10="初日",食事申込書!J$23,IF(食事申込書!$P$10="初日",食事申込書!P$23,IF(食事申込書!$V$10="初日",食事申込書!V$23,IF(食事申込書!$AB$10="初日",食事申込書!AB$23,IF(食事申込書!$AH$10="初日",食事申込書!AH$23,"")))))</f>
        <v>0</v>
      </c>
      <c r="D22" s="4"/>
      <c r="F22" s="21" t="str">
        <f>CONCATENATE("まんじゅうづくり"," 　",IF(食事申込書!$J$10="最終日",食事申込書!$J24,IF(食事申込書!$P$10="最終日",食事申込書!$P24,IF(食事申込書!$V$10="最終日",食事申込書!$V24,IF(食事申込書!$AB$10="最終日",食事申込書!$AB24,IF(食事申込書!$AH$10="最終日",食事申込書!$AH24,""))))),"セット","　　炊事場","A",IF(食事申込書!$J$10="最終日",食事申込書!$K25,IF(食事申込書!$P$10="最終日",食事申込書!$Q25,IF(食事申込書!$V$10="最終日",食事申込書!$W25,IF(食事申込書!$AB$10="最終日",食事申込書!$AC25,IF(食事申込書!$AH$10="最終日",食事申込書!$AI25,""))))),"　　","B",IF(食事申込書!$J$10="最終日",食事申込書!$M25,IF(食事申込書!$P$10="最終日",食事申込書!$S25,IF(食事申込書!$V$10="最終日",食事申込書!$Y25,IF(食事申込書!$AB$10="最終日",食事申込書!$AE25,IF(食事申込書!$AH$10="最終日",食事申込書!$AK25,""))))),"　　","C",IF(食事申込書!$J$10="最終日",食事申込書!$O25,IF(食事申込書!$P$10="最終日",食事申込書!$U25,IF(食事申込書!$V$10="最終日",食事申込書!$AA25,IF(食事申込書!$AB$10="最終日",食事申込書!$AG25,IF(食事申込書!$AH$10="最終日",食事申込書!$AM25,""))))))</f>
        <v>まんじゅうづくり 　セット　　炊事場A　　B　　C</v>
      </c>
      <c r="G22" s="26" t="str">
        <f>IF(食事申込書!$J$10="最終日",食事申込書!J$23,IF(食事申込書!$P$10="最終日",食事申込書!P$23,IF(食事申込書!$V$10="最終日",食事申込書!V$23,IF(食事申込書!$AB$10="最終日",食事申込書!AB$23,IF(食事申込書!$AH$10="最終日",食事申込書!AH$23,"")))))</f>
        <v/>
      </c>
      <c r="H22" s="4"/>
      <c r="J22" s="29" t="str">
        <f>CONCATENATE("まんじゅうづくり"," 　",IF(食事申込書!$J$10="中日①",食事申込書!$J24,IF(食事申込書!$P$10="中日①",食事申込書!$P24,IF(食事申込書!$V$10="中日①",食事申込書!$V24,IF(食事申込書!$AB$10="中日①",食事申込書!$AB24,IF(食事申込書!$AH$10="中日①",食事申込書!$AH24,""))))),"セット","　　炊事場","A",IF(食事申込書!$J$10="中日①",食事申込書!$K25,IF(食事申込書!$P$10="中日①",食事申込書!$Q25,IF(食事申込書!$V$10="中日①",食事申込書!$W25,IF(食事申込書!$AB$10="中日①",食事申込書!$AC25,IF(食事申込書!$AH$10="中日①",食事申込書!$AI25,""))))),"　　","B",IF(食事申込書!$J$10="中日①",食事申込書!$M25,IF(食事申込書!$P$10="中日①",食事申込書!$S25,IF(食事申込書!$V$10="中日①",食事申込書!$Y25,IF(食事申込書!$AB$10="中日①",食事申込書!$AE25,IF(食事申込書!$AH$10="中日①",食事申込書!$AK25,""))))),"　　","C",IF(食事申込書!$J$10="中日①",食事申込書!$O25,IF(食事申込書!$P$10="中日①",食事申込書!$U25,IF(食事申込書!$V$10="中日①",食事申込書!$AA25,IF(食事申込書!$AB$10="中日①",食事申込書!$AG25,IF(食事申込書!$AH$10="中日①",食事申込書!$AM25,""))))))</f>
        <v>まんじゅうづくり 　セット　　炊事場A　　B　　C</v>
      </c>
      <c r="K22" s="26" t="str">
        <f>IF(食事申込書!$J$10="中日①",食事申込書!J$23,IF(食事申込書!$P$10="中日①",食事申込書!P$23,IF(食事申込書!$V$10="中日①",食事申込書!V$23,IF(食事申込書!$AB$10="中日①",食事申込書!AB$23,IF(食事申込書!$AH$10="中日①",食事申込書!AH$23,"")))))</f>
        <v/>
      </c>
      <c r="L22" s="4"/>
    </row>
    <row r="23" spans="2:12" ht="13.5" customHeight="1">
      <c r="B23" s="21" t="str">
        <f>CONCATENATE("焼き板　",活動申込!D11,"班","　　炊事場","A",活動申込!H11,"　　B",活動申込!K11,"　　C",活動申込!N11)</f>
        <v>焼き板　班　　炊事場A　　B　　C</v>
      </c>
      <c r="C23" s="26">
        <f>活動申込!C11</f>
        <v>0</v>
      </c>
      <c r="D23" s="4"/>
      <c r="F23" s="21" t="str">
        <f>CONCATENATE("焼き板　",活動申込!S7,"班","　　炊事場","A",活動申込!W7,"　　B",活動申込!Z7,"　　C",活動申込!AC7)</f>
        <v>焼き板　班　　炊事場A　　B　　C</v>
      </c>
      <c r="G23" s="26">
        <f>活動申込!R7</f>
        <v>0</v>
      </c>
      <c r="H23" s="4"/>
      <c r="J23" s="29" t="str">
        <f>CONCATENATE("焼き板　",活動申込!AH9,"班","　　炊事場","A",活動申込!AL9,"　　B",活動申込!AO9,"　　C",活動申込!AR9)</f>
        <v>焼き板　班　　炊事場A　　B　　C</v>
      </c>
      <c r="K23" s="26">
        <f>活動申込!AG9</f>
        <v>0</v>
      </c>
      <c r="L23" s="4"/>
    </row>
    <row r="24" spans="2:12" ht="13.5" customHeight="1">
      <c r="B24" s="21" t="str">
        <f>CONCATENATE(活動申込!B12,"　",活動申込!D12,活動申込!E12,"　",活動申込!F12)</f>
        <v>しゃもじ　人　木工室</v>
      </c>
      <c r="C24" s="26">
        <f>活動申込!C12</f>
        <v>0</v>
      </c>
      <c r="D24" s="4"/>
      <c r="F24" s="21" t="str">
        <f>CONCATENATE(活動申込!Q8,"　",活動申込!S8,活動申込!T8,"　",活動申込!U8)</f>
        <v>しゃもじ　人　木工室</v>
      </c>
      <c r="G24" s="26">
        <f>活動申込!R8</f>
        <v>0</v>
      </c>
      <c r="H24" s="4"/>
      <c r="J24" s="29" t="str">
        <f>CONCATENATE(活動申込!AF10,"　",活動申込!AH10,活動申込!AI10,"　",活動申込!AJ10)</f>
        <v>しゃもじ　人　木工室</v>
      </c>
      <c r="K24" s="26">
        <f>活動申込!AG10</f>
        <v>0</v>
      </c>
      <c r="L24" s="4"/>
    </row>
    <row r="25" spans="2:12" ht="13.5" customHeight="1">
      <c r="B25" s="21" t="str">
        <f>CONCATENATE(活動申込!B13,"　",活動申込!D13,活動申込!E13,"　",活動申込!F13)</f>
        <v>ペンダント　人　木工室</v>
      </c>
      <c r="C25" s="26">
        <f>活動申込!C13</f>
        <v>0</v>
      </c>
      <c r="D25" s="4"/>
      <c r="F25" s="21" t="str">
        <f>CONCATENATE(活動申込!Q9,"　",活動申込!S9,活動申込!T9,"　",活動申込!U9)</f>
        <v>ペンダント　人　木工室</v>
      </c>
      <c r="G25" s="26">
        <f>活動申込!R9</f>
        <v>0</v>
      </c>
      <c r="H25" s="4"/>
      <c r="J25" s="29" t="str">
        <f>CONCATENATE(活動申込!AF11,"　",活動申込!AH11,活動申込!AI11,"　",活動申込!AJ11)</f>
        <v>ペンダント　人　木工室</v>
      </c>
      <c r="K25" s="26">
        <f>活動申込!AG11</f>
        <v>0</v>
      </c>
      <c r="L25" s="4"/>
    </row>
    <row r="26" spans="2:12" ht="13.5" customHeight="1">
      <c r="B26" s="21" t="str">
        <f>CONCATENATE(活動申込!B14,"　",活動申込!D14,活動申込!E14,"　",活動申込!F14)</f>
        <v>竹とんぼ　人　木工室</v>
      </c>
      <c r="C26" s="26">
        <f>活動申込!C14</f>
        <v>0</v>
      </c>
      <c r="D26" s="4"/>
      <c r="F26" s="21" t="str">
        <f>CONCATENATE(活動申込!Q10,"　",活動申込!S10,活動申込!T10,"　",活動申込!U10)</f>
        <v>竹とんぼ　人　木工室</v>
      </c>
      <c r="G26" s="26">
        <f>活動申込!R10</f>
        <v>0</v>
      </c>
      <c r="H26" s="4"/>
      <c r="J26" s="29" t="str">
        <f>CONCATENATE(活動申込!AF12,"　",活動申込!AH12,活動申込!AI12,"　",活動申込!AJ12)</f>
        <v>竹とんぼ　人　木工室</v>
      </c>
      <c r="K26" s="26">
        <f>活動申込!AG12</f>
        <v>0</v>
      </c>
      <c r="L26" s="4"/>
    </row>
    <row r="27" spans="2:12" ht="13.5" customHeight="1">
      <c r="B27" s="21" t="str">
        <f>CONCATENATE(活動申込!B15,"　",活動申込!D15,活動申込!E15,"　",活動申込!F15)</f>
        <v>孫の手　人　木工室</v>
      </c>
      <c r="C27" s="26">
        <f>活動申込!C15</f>
        <v>0</v>
      </c>
      <c r="D27" s="4"/>
      <c r="F27" s="21" t="str">
        <f>CONCATENATE(活動申込!Q11,"　",活動申込!S11,活動申込!T11,"　",活動申込!U11)</f>
        <v>孫の手　人　木工室</v>
      </c>
      <c r="G27" s="26">
        <f>活動申込!R11</f>
        <v>0</v>
      </c>
      <c r="H27" s="4"/>
      <c r="J27" s="29" t="str">
        <f>CONCATENATE(活動申込!AF13,"　",活動申込!AH13,活動申込!AI13,"　",活動申込!AJ13)</f>
        <v>孫の手　人　木工室</v>
      </c>
      <c r="K27" s="26">
        <f>活動申込!AG13</f>
        <v>0</v>
      </c>
      <c r="L27" s="4"/>
    </row>
    <row r="28" spans="2:12" ht="13.5" customHeight="1">
      <c r="B28" s="21" t="str">
        <f>CONCATENATE(活動申込!B16,"　",活動申込!D16,活動申込!E16,"　",活動申込!F16)</f>
        <v>表札　人　研修室</v>
      </c>
      <c r="C28" s="26">
        <f>活動申込!C16</f>
        <v>0</v>
      </c>
      <c r="D28" s="4"/>
      <c r="F28" s="21" t="str">
        <f>CONCATENATE(活動申込!Q12,"　",活動申込!S12,活動申込!T12,"　",活動申込!U12)</f>
        <v>表札　人　研修室</v>
      </c>
      <c r="G28" s="26">
        <f>活動申込!R12</f>
        <v>0</v>
      </c>
      <c r="H28" s="4"/>
      <c r="J28" s="29" t="str">
        <f>CONCATENATE(活動申込!AF14,"　",活動申込!AH14,活動申込!AI14,"　",活動申込!AJ14)</f>
        <v>表札　人　研修室</v>
      </c>
      <c r="K28" s="26">
        <f>活動申込!AG14</f>
        <v>0</v>
      </c>
      <c r="L28" s="4"/>
    </row>
    <row r="29" spans="2:12" ht="13.5" customHeight="1">
      <c r="B29" s="21" t="str">
        <f>CONCATENATE(活動申込!B17,"　",活動申込!D17,活動申込!E17,"　",活動申込!F17)</f>
        <v>薪づくり　班　風呂場下</v>
      </c>
      <c r="C29" s="26">
        <f>活動申込!C17</f>
        <v>0</v>
      </c>
      <c r="D29" s="4"/>
      <c r="F29" s="21" t="str">
        <f>CONCATENATE(活動申込!Q13,"　",活動申込!S13,活動申込!T13,"　",活動申込!U13)</f>
        <v>薪づくり　班　風呂場下</v>
      </c>
      <c r="G29" s="26">
        <f>活動申込!R13</f>
        <v>0</v>
      </c>
      <c r="H29" s="4"/>
      <c r="J29" s="29" t="str">
        <f>CONCATENATE(活動申込!AF15,"　",活動申込!AH15,活動申込!AI15,"　",活動申込!AJ15)</f>
        <v>薪づくり　班　風呂場下</v>
      </c>
      <c r="K29" s="26">
        <f>活動申込!AG15</f>
        <v>0</v>
      </c>
      <c r="L29" s="4"/>
    </row>
    <row r="30" spans="2:12" ht="13.5" customHeight="1">
      <c r="B30" s="21" t="str">
        <f>CONCATENATE("ハイキング　　",活動申込!D18,活動申込!E18,"　　コース：",活動申込!J18)</f>
        <v>ハイキング　　班　　コース：</v>
      </c>
      <c r="C30" s="26">
        <f>活動申込!C18</f>
        <v>0</v>
      </c>
      <c r="D30" s="4"/>
      <c r="F30" s="21" t="str">
        <f>CONCATENATE("ハイキング　　",活動申込!S14,"班　　コース：",活動申込!Y14)</f>
        <v>ハイキング　　班　　コース：</v>
      </c>
      <c r="G30" s="26">
        <f>活動申込!R14</f>
        <v>0</v>
      </c>
      <c r="H30" s="4"/>
      <c r="J30" s="29" t="str">
        <f>CONCATENATE("ハイキング　　",活動申込!AH16,"班　　コース：",活動申込!AN16)</f>
        <v>ハイキング　　班　　コース：</v>
      </c>
      <c r="K30" s="26">
        <f>活動申込!AG16</f>
        <v>0</v>
      </c>
      <c r="L30" s="4"/>
    </row>
    <row r="31" spans="2:12" ht="13.5" customHeight="1">
      <c r="B31" s="21" t="str">
        <f>CONCATENATE(活動申込!B19,"　",活動申込!D19,活動申込!E19,"　",活動申込!F19)</f>
        <v>オリエンテーリング　班　所内</v>
      </c>
      <c r="C31" s="26">
        <f>活動申込!C19</f>
        <v>0</v>
      </c>
      <c r="D31" s="4"/>
      <c r="F31" s="21" t="str">
        <f>CONCATENATE(活動申込!Q15,"　",活動申込!S15,活動申込!T15,"　",活動申込!U15)</f>
        <v>オリエンテーリング　班　所内</v>
      </c>
      <c r="G31" s="26">
        <f>活動申込!R15</f>
        <v>0</v>
      </c>
      <c r="H31" s="4"/>
      <c r="J31" s="29" t="str">
        <f>CONCATENATE(活動申込!AF17,"　",活動申込!AH17,活動申込!AI17,"　",活動申込!AJ17)</f>
        <v>オリエンテーリング　班　所内</v>
      </c>
      <c r="K31" s="26">
        <f>活動申込!AG17</f>
        <v>0</v>
      </c>
      <c r="L31" s="4"/>
    </row>
    <row r="32" spans="2:12" ht="13.5" customHeight="1">
      <c r="B32" s="21" t="str">
        <f>CONCATENATE(活動申込!B20,"　",活動申込!D20,活動申込!E20,"　",活動申込!F20)</f>
        <v>ハンターゲーム　班　所内</v>
      </c>
      <c r="C32" s="26">
        <f>活動申込!C20</f>
        <v>0</v>
      </c>
      <c r="D32" s="4"/>
      <c r="F32" s="21" t="str">
        <f>CONCATENATE(活動申込!Q16,"　",活動申込!S16,活動申込!T16,"　",活動申込!U16)</f>
        <v>ハンターゲーム　班　所内</v>
      </c>
      <c r="G32" s="26">
        <f>活動申込!R16</f>
        <v>0</v>
      </c>
      <c r="H32" s="4"/>
      <c r="J32" s="29" t="str">
        <f>CONCATENATE(活動申込!AF18,"　",活動申込!AH18,活動申込!AI18,"　",活動申込!AJ18)</f>
        <v>ハンターゲーム　班　所内</v>
      </c>
      <c r="K32" s="26">
        <f>活動申込!AG18</f>
        <v>0</v>
      </c>
      <c r="L32" s="4"/>
    </row>
    <row r="33" spans="1:12" ht="13.5" customHeight="1">
      <c r="B33" s="21" t="str">
        <f>CONCATENATE(活動申込!B21,"　",活動申込!D21,活動申込!E21,"　",活動申込!F21)</f>
        <v>フォトラリー　班　所内</v>
      </c>
      <c r="C33" s="26">
        <f>活動申込!C21</f>
        <v>0</v>
      </c>
      <c r="D33" s="4"/>
      <c r="F33" s="21" t="str">
        <f>CONCATENATE(活動申込!Q17,"　",活動申込!S17,活動申込!T17,"　",活動申込!U17)</f>
        <v>フォトラリー　班　所内</v>
      </c>
      <c r="G33" s="26">
        <f>活動申込!R17</f>
        <v>0</v>
      </c>
      <c r="H33" s="4"/>
      <c r="J33" s="29" t="str">
        <f>CONCATENATE(活動申込!AF19,"　",活動申込!AH19,活動申込!AI19,"　",活動申込!AJ19)</f>
        <v>フォトラリー　班　所内</v>
      </c>
      <c r="K33" s="26">
        <f>活動申込!AG19</f>
        <v>0</v>
      </c>
      <c r="L33" s="4"/>
    </row>
    <row r="34" spans="1:12" ht="13.5" customHeight="1">
      <c r="B34" s="21" t="str">
        <f>CONCATENATE(活動申込!B22,"　",活動申込!D22,活動申込!E22,"　",活動申込!F22)</f>
        <v>キャンプファイア　組　多目的広場</v>
      </c>
      <c r="C34" s="26">
        <f>活動申込!C22</f>
        <v>0</v>
      </c>
      <c r="D34" s="4"/>
      <c r="F34" s="23" t="str">
        <f>CONCATENATE(活動申込!Q18,"　",活動申込!S18,活動申込!T18,"　",活動申込!U18)</f>
        <v>　　</v>
      </c>
      <c r="G34" s="22"/>
      <c r="H34" s="4"/>
      <c r="J34" s="29" t="str">
        <f>CONCATENATE(活動申込!AF20,"　",活動申込!AH20,活動申込!AI20,"　",活動申込!AJ20)</f>
        <v>キャンプファイア　組　多目的広場</v>
      </c>
      <c r="K34" s="26">
        <f>活動申込!AG20</f>
        <v>0</v>
      </c>
      <c r="L34" s="4"/>
    </row>
    <row r="35" spans="1:12" ht="13.5" customHeight="1">
      <c r="B35" s="21" t="str">
        <f>CONCATENATE(活動申込!B23,"　",活動申込!D23,活動申込!E23,"　",活動申込!F23)</f>
        <v>キャンドルファイア　組　体育館</v>
      </c>
      <c r="C35" s="26">
        <f>活動申込!C23</f>
        <v>0</v>
      </c>
      <c r="D35" s="4"/>
      <c r="F35" s="23" t="str">
        <f>CONCATENATE(活動申込!Q19,"　",活動申込!S19,活動申込!T19,"　",活動申込!U19)</f>
        <v>　　</v>
      </c>
      <c r="G35" s="22">
        <v>0</v>
      </c>
      <c r="H35" s="4"/>
      <c r="J35" s="29" t="str">
        <f>CONCATENATE(活動申込!AF21,"　",活動申込!AH21,活動申込!AI21,"　",活動申込!AJ21)</f>
        <v>キャンドルファイア　組　体育館</v>
      </c>
      <c r="K35" s="26">
        <f>活動申込!AG21</f>
        <v>0</v>
      </c>
      <c r="L35" s="4"/>
    </row>
    <row r="36" spans="1:12" ht="13.5" customHeight="1" thickBot="1">
      <c r="B36" s="27" t="str">
        <f>CONCATENATE(活動申込!B24,"　",活動申込!D24,活動申込!E24,"　",活動申込!F24)</f>
        <v>天体観測　人　天文台</v>
      </c>
      <c r="C36" s="28">
        <f>活動申込!C24</f>
        <v>0</v>
      </c>
      <c r="D36" s="4"/>
      <c r="F36" s="31" t="str">
        <f>CONCATENATE(活動申込!Q20,"　",活動申込!S20,活動申込!T20,"　",活動申込!U20)</f>
        <v>　　</v>
      </c>
      <c r="G36" s="32">
        <v>0</v>
      </c>
      <c r="H36" s="4"/>
      <c r="J36" s="33" t="str">
        <f>CONCATENATE(活動申込!AF22,"　",活動申込!AH22,活動申込!AI22,"　",活動申込!AJ22)</f>
        <v>天体観測　人　天文台</v>
      </c>
      <c r="K36" s="28">
        <f>活動申込!AG22</f>
        <v>0</v>
      </c>
      <c r="L36" s="4"/>
    </row>
    <row r="37" spans="1:12" ht="13.5" customHeight="1" thickBot="1">
      <c r="B37" s="27" t="str">
        <f>CONCATENATE(活動申込!B25,"　",活動申込!D25,活動申込!E25,"　",活動申込!F25)</f>
        <v>　　</v>
      </c>
      <c r="C37" s="28">
        <f>活動申込!C25</f>
        <v>0</v>
      </c>
      <c r="F37" s="2"/>
    </row>
    <row r="38" spans="1:12" ht="13.5" thickBot="1">
      <c r="B38" s="27" t="str">
        <f>CONCATENATE(活動申込!B26,"　",活動申込!D26,活動申込!E26,"　",活動申込!F26)</f>
        <v>　　</v>
      </c>
      <c r="C38" s="28">
        <f>活動申込!C26</f>
        <v>0</v>
      </c>
      <c r="F38" s="2"/>
    </row>
    <row r="39" spans="1:12" s="7" customFormat="1" ht="13.5" thickBot="1">
      <c r="A39"/>
      <c r="B39" s="3"/>
      <c r="C39"/>
      <c r="D39"/>
      <c r="E39"/>
      <c r="F39" s="2"/>
      <c r="G39"/>
      <c r="H39"/>
      <c r="I39"/>
      <c r="J39"/>
      <c r="K39"/>
      <c r="L39"/>
    </row>
    <row r="40" spans="1:12" ht="13.5" thickBot="1">
      <c r="A40" s="961" t="s">
        <v>70</v>
      </c>
      <c r="B40" s="961"/>
      <c r="C40" s="961"/>
      <c r="D40" s="961"/>
      <c r="E40" s="961" t="s">
        <v>71</v>
      </c>
      <c r="F40" s="961"/>
      <c r="G40" s="962"/>
      <c r="H40" s="961"/>
      <c r="I40" s="961" t="s">
        <v>72</v>
      </c>
      <c r="J40" s="961"/>
      <c r="K40" s="962"/>
      <c r="L40" s="961"/>
    </row>
    <row r="41" spans="1:12" ht="13.5" thickBot="1">
      <c r="A41" s="10"/>
      <c r="B41" s="9"/>
      <c r="C41" s="12"/>
      <c r="D41" s="10"/>
      <c r="E41" s="1" t="str">
        <f>IF(食事申込書!$J$10="最終日",食事申込書!$J14,IF(食事申込書!$P$10="最終日",食事申込書!$P14,IF(食事申込書!$V$10="最終日",食事申込書!$V14,IF(食事申込書!$AB$10="最終日",食事申込書!$AB14,IF(食事申込書!$AH$10="最終日",食事申込書!$AH14,"")))))</f>
        <v/>
      </c>
      <c r="F41" s="8" t="str">
        <f>IFERROR(ROUNDUP(E41/6,0),"")</f>
        <v/>
      </c>
      <c r="G41" s="13">
        <v>1</v>
      </c>
      <c r="H41" s="11" t="str">
        <f>IF(G41=1,F41,29-F41)</f>
        <v/>
      </c>
      <c r="I41" s="1" t="str">
        <f>IF(食事申込書!$J$10="中日①",食事申込書!$J14,IF(食事申込書!$P$10="中日①",食事申込書!$P14,IF(食事申込書!$V$10="中日①",食事申込書!$V14,IF(食事申込書!$AB$10="中日①",食事申込書!$AB14,IF(食事申込書!$AH$10="中日①",食事申込書!$AH14,"")))))</f>
        <v/>
      </c>
      <c r="J41" s="8" t="str">
        <f>IFERROR(ROUNDUP(I41/6,0),"")</f>
        <v/>
      </c>
      <c r="K41" s="13">
        <v>1</v>
      </c>
      <c r="L41" s="11" t="str">
        <f>IF(K41=1,J41,29-J41)</f>
        <v/>
      </c>
    </row>
    <row r="42" spans="1:12" ht="13.5" thickBot="1">
      <c r="A42" s="1">
        <f>IF(食事申込書!$J$10="初日",食事申込書!$J15,IF(食事申込書!$P$10="初日",食事申込書!$P15,IF(食事申込書!$V$10="初日",食事申込書!$V15,IF(食事申込書!$AB$10="初日",食事申込書!$AB15,IF(食事申込書!$AH$10="初日",食事申込書!$AH15,"")))))</f>
        <v>0</v>
      </c>
      <c r="B42" s="8">
        <f>IFERROR(ROUNDUP(A42/6,0),"")</f>
        <v>0</v>
      </c>
      <c r="C42" s="13">
        <v>1</v>
      </c>
      <c r="D42" s="11">
        <f>IF(C42=1,B42,29-B42)</f>
        <v>0</v>
      </c>
      <c r="E42" s="1" t="str">
        <f>IF(食事申込書!$J$10="最終日",食事申込書!$J15,IF(食事申込書!$P$10="最終日",食事申込書!$P15,IF(食事申込書!$V$10="最終日",食事申込書!$V15,IF(食事申込書!$AB$10="最終日",食事申込書!$AB15,IF(食事申込書!$AH$10="最終日",食事申込書!$AH15,"")))))</f>
        <v/>
      </c>
      <c r="F42" s="8" t="str">
        <f>IFERROR(ROUNDUP(E42/6,0),"")</f>
        <v/>
      </c>
      <c r="G42" s="14">
        <v>1</v>
      </c>
      <c r="H42" s="11" t="str">
        <f>IF(G42=1,F42,29-F42)</f>
        <v/>
      </c>
      <c r="I42" s="1" t="str">
        <f>IF(食事申込書!$J$10="中日①",食事申込書!$J15,IF(食事申込書!$P$10="中日①",食事申込書!$P15,IF(食事申込書!$V$10="中日①",食事申込書!$V15,IF(食事申込書!$AB$10="中日①",食事申込書!$AB15,IF(食事申込書!$AH$10="中日①",食事申込書!$AH15,"")))))</f>
        <v/>
      </c>
      <c r="J42" s="8" t="str">
        <f>IFERROR(ROUNDUP(I42/6,0),"")</f>
        <v/>
      </c>
      <c r="K42" s="16">
        <v>1</v>
      </c>
      <c r="L42" s="11" t="str">
        <f>IF(K42=1,J42,29-J42)</f>
        <v/>
      </c>
    </row>
    <row r="43" spans="1:12" ht="13.5" thickBot="1">
      <c r="A43" s="1">
        <f>IF(食事申込書!$J$10="初日",食事申込書!$J16,IF(食事申込書!$P$10="初日",食事申込書!$P16,IF(食事申込書!$V$10="初日",食事申込書!$V16,IF(食事申込書!$AB$10="初日",食事申込書!$AB16,IF(食事申込書!$AH$10="初日",食事申込書!$AH16,"")))))</f>
        <v>0</v>
      </c>
      <c r="B43" s="8">
        <f>IFERROR(ROUNDUP(A43/6,0),"")</f>
        <v>0</v>
      </c>
      <c r="C43" s="14">
        <v>1</v>
      </c>
      <c r="D43" s="11">
        <f>IF(C43=1,B43,29-B43)</f>
        <v>0</v>
      </c>
      <c r="E43" s="10"/>
      <c r="F43" s="9"/>
      <c r="G43" s="15"/>
      <c r="H43" s="10"/>
      <c r="I43" s="1" t="str">
        <f>IF(食事申込書!$J$10="中日①",食事申込書!$J16,IF(食事申込書!$P$10="中日①",食事申込書!$P16,IF(食事申込書!$V$10="中日①",食事申込書!$V16,IF(食事申込書!$AB$10="中日①",食事申込書!$AB16,IF(食事申込書!$AH$10="中日①",食事申込書!$AH16,"")))))</f>
        <v/>
      </c>
      <c r="J43" s="8" t="str">
        <f>IFERROR(ROUNDUP(I43/6,0),"")</f>
        <v/>
      </c>
      <c r="K43" s="14">
        <v>1</v>
      </c>
      <c r="L43" s="11" t="str">
        <f>IF(K43=1,J43,29-J43)</f>
        <v/>
      </c>
    </row>
    <row r="44" spans="1:12">
      <c r="B44" s="3"/>
    </row>
  </sheetData>
  <mergeCells count="3">
    <mergeCell ref="A40:D40"/>
    <mergeCell ref="E40:H40"/>
    <mergeCell ref="I40:L4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宿泊者名簿</vt:lpstr>
      <vt:lpstr>食事申込書</vt:lpstr>
      <vt:lpstr>活動申込</vt:lpstr>
      <vt:lpstr>宿泊利用許可申請書(入力不可)</vt:lpstr>
      <vt:lpstr>＜表示→印刷＞宿泊利用許可書</vt:lpstr>
      <vt:lpstr>＜表示→コピペ＞活動計画まとめ</vt:lpstr>
      <vt:lpstr>'＜表示→印刷＞宿泊利用許可書'!Print_Area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野口 知大（大滝げんきプラザ）</cp:lastModifiedBy>
  <cp:lastPrinted>2025-03-11T02:08:37Z</cp:lastPrinted>
  <dcterms:created xsi:type="dcterms:W3CDTF">2024-02-15T03:49:09Z</dcterms:created>
  <dcterms:modified xsi:type="dcterms:W3CDTF">2025-06-10T06:44:46Z</dcterms:modified>
</cp:coreProperties>
</file>